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WWHITEMAN\OneDrive - Federal Bureau of Investigation\"/>
    </mc:Choice>
  </mc:AlternateContent>
  <xr:revisionPtr revIDLastSave="0" documentId="8_{2E20A55A-9E89-4785-BC65-D04E6E6CB519}" xr6:coauthVersionLast="47" xr6:coauthVersionMax="47" xr10:uidLastSave="{00000000-0000-0000-0000-000000000000}"/>
  <bookViews>
    <workbookView xWindow="-120" yWindow="180" windowWidth="29040" windowHeight="15540" activeTab="3" xr2:uid="{38949300-0B5B-40F4-A2B2-1F149929F459}"/>
  </bookViews>
  <sheets>
    <sheet name="INDEX" sheetId="14" r:id="rId1"/>
    <sheet name="Table 71" sheetId="1" r:id="rId2"/>
    <sheet name="Table 72" sheetId="7" r:id="rId3"/>
    <sheet name="Table 73" sheetId="3" r:id="rId4"/>
    <sheet name="Table 74" sheetId="4" r:id="rId5"/>
    <sheet name="Table 75" sheetId="9" r:id="rId6"/>
    <sheet name="Table 76" sheetId="13" r:id="rId7"/>
    <sheet name="Table 77" sheetId="10" r:id="rId8"/>
    <sheet name="Table 78" sheetId="11" r:id="rId9"/>
    <sheet name="Table 79" sheetId="12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26" i="4"/>
  <c r="E26" i="4"/>
  <c r="F26" i="4"/>
  <c r="G26" i="4"/>
  <c r="H26" i="4"/>
  <c r="I26" i="4"/>
  <c r="J26" i="4"/>
  <c r="D5" i="11"/>
  <c r="L5" i="11"/>
  <c r="D43" i="11"/>
  <c r="C61" i="9"/>
  <c r="C55" i="9"/>
  <c r="D55" i="9"/>
  <c r="E55" i="9"/>
  <c r="F55" i="9"/>
  <c r="G55" i="9"/>
  <c r="H55" i="9"/>
  <c r="I55" i="9"/>
  <c r="J55" i="9"/>
  <c r="E5" i="10"/>
  <c r="F5" i="10"/>
  <c r="G5" i="10"/>
  <c r="H5" i="10"/>
  <c r="J5" i="10"/>
  <c r="K5" i="10"/>
  <c r="I5" i="10"/>
  <c r="D43" i="10"/>
  <c r="D5" i="10" s="1"/>
  <c r="C30" i="4"/>
  <c r="C26" i="4" s="1"/>
  <c r="I5" i="13"/>
  <c r="C5" i="13"/>
  <c r="D5" i="13"/>
  <c r="E5" i="13"/>
  <c r="F5" i="13"/>
  <c r="G5" i="13"/>
  <c r="H5" i="13"/>
  <c r="B54" i="13"/>
  <c r="B90" i="13"/>
  <c r="B5" i="13" s="1"/>
  <c r="B76" i="13"/>
  <c r="C76" i="13"/>
  <c r="D76" i="13"/>
  <c r="E76" i="13"/>
  <c r="F76" i="13"/>
  <c r="G76" i="13"/>
  <c r="H76" i="13"/>
  <c r="I76" i="13"/>
  <c r="B70" i="13"/>
  <c r="C70" i="13"/>
  <c r="D70" i="13"/>
  <c r="E70" i="13"/>
  <c r="F70" i="13"/>
  <c r="G70" i="13"/>
  <c r="H70" i="13"/>
  <c r="I70" i="13"/>
  <c r="B64" i="13"/>
  <c r="C64" i="13"/>
  <c r="D64" i="13"/>
  <c r="E64" i="13"/>
  <c r="F64" i="13"/>
  <c r="G64" i="13"/>
  <c r="H64" i="13"/>
  <c r="I64" i="13"/>
  <c r="B55" i="13"/>
  <c r="C55" i="13"/>
  <c r="D55" i="13"/>
  <c r="E55" i="13"/>
  <c r="F55" i="13"/>
  <c r="G55" i="13"/>
  <c r="H55" i="13"/>
  <c r="I55" i="13"/>
  <c r="C54" i="13"/>
  <c r="D54" i="13"/>
  <c r="E54" i="13"/>
  <c r="F54" i="13"/>
  <c r="G54" i="13"/>
  <c r="H54" i="13"/>
  <c r="I54" i="13"/>
  <c r="B49" i="13"/>
  <c r="C49" i="13"/>
  <c r="D49" i="13"/>
  <c r="E49" i="13"/>
  <c r="F49" i="13"/>
  <c r="G49" i="13"/>
  <c r="H49" i="13"/>
  <c r="I49" i="13"/>
  <c r="B44" i="13"/>
  <c r="C44" i="13"/>
  <c r="D44" i="13"/>
  <c r="E44" i="13"/>
  <c r="F44" i="13"/>
  <c r="G44" i="13"/>
  <c r="H44" i="13"/>
  <c r="I44" i="13"/>
  <c r="B34" i="13"/>
  <c r="C34" i="13"/>
  <c r="D34" i="13"/>
  <c r="E34" i="13"/>
  <c r="F34" i="13"/>
  <c r="G34" i="13"/>
  <c r="H34" i="13"/>
  <c r="I34" i="13"/>
  <c r="B33" i="13"/>
  <c r="C33" i="13"/>
  <c r="D33" i="13"/>
  <c r="E33" i="13"/>
  <c r="F33" i="13"/>
  <c r="G33" i="13"/>
  <c r="H33" i="13"/>
  <c r="I33" i="13"/>
  <c r="B25" i="13"/>
  <c r="C25" i="13"/>
  <c r="D25" i="13"/>
  <c r="E25" i="13"/>
  <c r="F25" i="13"/>
  <c r="G25" i="13"/>
  <c r="H25" i="13"/>
  <c r="I25" i="13"/>
  <c r="B19" i="13"/>
  <c r="C19" i="13"/>
  <c r="D19" i="13"/>
  <c r="E19" i="13"/>
  <c r="F19" i="13"/>
  <c r="G19" i="13"/>
  <c r="H19" i="13"/>
  <c r="B18" i="13"/>
  <c r="C18" i="13"/>
  <c r="D18" i="13"/>
  <c r="E18" i="13"/>
  <c r="F18" i="13"/>
  <c r="G18" i="13"/>
  <c r="H18" i="13"/>
  <c r="I19" i="13"/>
  <c r="I18" i="13"/>
  <c r="B14" i="13"/>
  <c r="C14" i="13"/>
  <c r="D14" i="13"/>
  <c r="E14" i="13"/>
  <c r="F14" i="13"/>
  <c r="G14" i="13"/>
  <c r="H14" i="13"/>
  <c r="I14" i="13"/>
  <c r="B7" i="13"/>
  <c r="C7" i="13"/>
  <c r="D7" i="13"/>
  <c r="E7" i="13"/>
  <c r="F7" i="13"/>
  <c r="G7" i="13"/>
  <c r="H7" i="13"/>
  <c r="I7" i="13"/>
  <c r="B6" i="13"/>
  <c r="C6" i="13"/>
  <c r="D6" i="13"/>
  <c r="E6" i="13"/>
  <c r="F6" i="13"/>
  <c r="G6" i="13"/>
  <c r="H6" i="13"/>
  <c r="I6" i="13"/>
  <c r="B84" i="13"/>
  <c r="B80" i="13"/>
  <c r="B85" i="13"/>
  <c r="B79" i="13"/>
  <c r="B89" i="13"/>
  <c r="B88" i="13"/>
  <c r="B87" i="13"/>
  <c r="B86" i="13"/>
  <c r="B83" i="13"/>
  <c r="B82" i="13"/>
  <c r="B81" i="13"/>
  <c r="B78" i="13"/>
  <c r="B77" i="13"/>
  <c r="B75" i="13"/>
  <c r="B74" i="13"/>
  <c r="B73" i="13"/>
  <c r="B72" i="13"/>
  <c r="B71" i="13"/>
  <c r="B69" i="13"/>
  <c r="B68" i="13"/>
  <c r="B67" i="13"/>
  <c r="B66" i="13"/>
  <c r="B65" i="13"/>
  <c r="B63" i="13"/>
  <c r="B62" i="13"/>
  <c r="B61" i="13"/>
  <c r="B60" i="13"/>
  <c r="B59" i="13"/>
  <c r="B58" i="13"/>
  <c r="B57" i="13"/>
  <c r="B56" i="13"/>
  <c r="B53" i="13"/>
  <c r="B52" i="13"/>
  <c r="B51" i="13"/>
  <c r="B50" i="13"/>
  <c r="B48" i="13"/>
  <c r="B47" i="13"/>
  <c r="B46" i="13"/>
  <c r="B45" i="13"/>
  <c r="B43" i="13"/>
  <c r="B42" i="13"/>
  <c r="B41" i="13"/>
  <c r="B40" i="13"/>
  <c r="B39" i="13"/>
  <c r="B38" i="13"/>
  <c r="B37" i="13"/>
  <c r="B36" i="13"/>
  <c r="B35" i="13"/>
  <c r="B32" i="13"/>
  <c r="B31" i="13"/>
  <c r="B30" i="13"/>
  <c r="B29" i="13"/>
  <c r="B28" i="13"/>
  <c r="B27" i="13"/>
  <c r="B26" i="13"/>
  <c r="B24" i="13"/>
  <c r="B23" i="13"/>
  <c r="B22" i="13"/>
  <c r="B21" i="13"/>
  <c r="B20" i="13"/>
  <c r="B17" i="13"/>
  <c r="B16" i="13"/>
  <c r="B15" i="13"/>
  <c r="B13" i="13"/>
  <c r="B12" i="13"/>
  <c r="B11" i="13"/>
  <c r="B10" i="13"/>
  <c r="B9" i="13"/>
  <c r="B8" i="13"/>
  <c r="C28" i="9"/>
  <c r="D15" i="9"/>
  <c r="E15" i="9"/>
  <c r="F15" i="9"/>
  <c r="G15" i="9"/>
  <c r="H15" i="9"/>
  <c r="I15" i="9"/>
  <c r="J15" i="9"/>
  <c r="D43" i="9"/>
  <c r="E43" i="9"/>
  <c r="F43" i="9"/>
  <c r="G43" i="9"/>
  <c r="H43" i="9"/>
  <c r="I43" i="9"/>
  <c r="J43" i="9"/>
  <c r="D8" i="11"/>
  <c r="D9" i="11"/>
  <c r="D10" i="11"/>
  <c r="D11" i="11"/>
  <c r="D12" i="11"/>
  <c r="D13" i="11"/>
  <c r="D14" i="11"/>
  <c r="D15" i="11"/>
  <c r="D7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31" i="11"/>
  <c r="D32" i="11"/>
  <c r="D33" i="11"/>
  <c r="D34" i="11"/>
  <c r="D30" i="11"/>
  <c r="D37" i="11"/>
  <c r="D38" i="11"/>
  <c r="D39" i="11"/>
  <c r="D40" i="11"/>
  <c r="D41" i="11"/>
  <c r="D42" i="11"/>
  <c r="D36" i="11"/>
  <c r="F35" i="11"/>
  <c r="G35" i="11"/>
  <c r="H35" i="11"/>
  <c r="I35" i="11"/>
  <c r="J35" i="11"/>
  <c r="K35" i="11"/>
  <c r="L35" i="11"/>
  <c r="E35" i="11"/>
  <c r="D35" i="11" s="1"/>
  <c r="F29" i="11"/>
  <c r="G29" i="11"/>
  <c r="H29" i="11"/>
  <c r="I29" i="11"/>
  <c r="J29" i="11"/>
  <c r="K29" i="11"/>
  <c r="L29" i="11"/>
  <c r="E29" i="11"/>
  <c r="F16" i="11"/>
  <c r="G16" i="11"/>
  <c r="H16" i="11"/>
  <c r="I16" i="11"/>
  <c r="J16" i="11"/>
  <c r="K16" i="11"/>
  <c r="L16" i="11"/>
  <c r="E16" i="11"/>
  <c r="D16" i="11" s="1"/>
  <c r="F6" i="11"/>
  <c r="G6" i="11"/>
  <c r="H6" i="11"/>
  <c r="I6" i="11"/>
  <c r="J6" i="11"/>
  <c r="K6" i="11"/>
  <c r="L6" i="11"/>
  <c r="E6" i="11"/>
  <c r="D6" i="11" s="1"/>
  <c r="D5" i="4"/>
  <c r="D6" i="4"/>
  <c r="D21" i="4"/>
  <c r="D16" i="4"/>
  <c r="D11" i="4"/>
  <c r="D104" i="12"/>
  <c r="D103" i="12"/>
  <c r="D102" i="12"/>
  <c r="D101" i="12"/>
  <c r="D100" i="12"/>
  <c r="D99" i="12"/>
  <c r="D98" i="12"/>
  <c r="D97" i="12" s="1"/>
  <c r="L97" i="12"/>
  <c r="K97" i="12"/>
  <c r="J97" i="12"/>
  <c r="I97" i="12"/>
  <c r="H97" i="12"/>
  <c r="G97" i="12"/>
  <c r="G6" i="12" s="1"/>
  <c r="F97" i="12"/>
  <c r="E97" i="12"/>
  <c r="D92" i="12"/>
  <c r="D91" i="12"/>
  <c r="D90" i="12"/>
  <c r="D89" i="12"/>
  <c r="D88" i="12"/>
  <c r="D87" i="12" s="1"/>
  <c r="D84" i="12"/>
  <c r="D83" i="12"/>
  <c r="D82" i="12"/>
  <c r="D81" i="12"/>
  <c r="D80" i="12"/>
  <c r="D79" i="12"/>
  <c r="D78" i="12"/>
  <c r="D77" i="12"/>
  <c r="D76" i="12"/>
  <c r="D75" i="12"/>
  <c r="D74" i="12"/>
  <c r="D68" i="12"/>
  <c r="D67" i="12"/>
  <c r="D66" i="12"/>
  <c r="D65" i="12"/>
  <c r="D64" i="12"/>
  <c r="D63" i="12"/>
  <c r="D62" i="12"/>
  <c r="D61" i="12"/>
  <c r="D60" i="12"/>
  <c r="D59" i="12" s="1"/>
  <c r="D6" i="12" s="1"/>
  <c r="L59" i="12"/>
  <c r="K59" i="12"/>
  <c r="J59" i="12"/>
  <c r="J6" i="12" s="1"/>
  <c r="I59" i="12"/>
  <c r="H59" i="12"/>
  <c r="H6" i="12" s="1"/>
  <c r="G59" i="12"/>
  <c r="F59" i="12"/>
  <c r="E59" i="12"/>
  <c r="E6" i="12" s="1"/>
  <c r="L6" i="12"/>
  <c r="K6" i="12"/>
  <c r="I6" i="12"/>
  <c r="F6" i="12"/>
  <c r="D29" i="11" l="1"/>
  <c r="G5" i="11"/>
  <c r="I5" i="11"/>
  <c r="F5" i="11"/>
  <c r="K5" i="11" l="1"/>
  <c r="J5" i="11"/>
  <c r="E5" i="11"/>
  <c r="H5" i="11"/>
  <c r="C60" i="9" l="1"/>
  <c r="C59" i="9"/>
  <c r="C58" i="9"/>
  <c r="C57" i="9"/>
  <c r="C56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J29" i="9"/>
  <c r="I29" i="9"/>
  <c r="H29" i="9"/>
  <c r="G29" i="9"/>
  <c r="F29" i="9"/>
  <c r="E29" i="9"/>
  <c r="D29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 s="1"/>
  <c r="C13" i="9"/>
  <c r="C12" i="9"/>
  <c r="C11" i="9"/>
  <c r="C10" i="9"/>
  <c r="C9" i="9"/>
  <c r="C8" i="9"/>
  <c r="C7" i="9"/>
  <c r="C14" i="9"/>
  <c r="J6" i="9"/>
  <c r="J5" i="9" s="1"/>
  <c r="I6" i="9"/>
  <c r="I5" i="9" s="1"/>
  <c r="H6" i="9"/>
  <c r="H5" i="9" s="1"/>
  <c r="G6" i="9"/>
  <c r="G5" i="9" s="1"/>
  <c r="F6" i="9"/>
  <c r="F5" i="9" s="1"/>
  <c r="E6" i="9"/>
  <c r="E5" i="9" s="1"/>
  <c r="D6" i="9"/>
  <c r="D5" i="9" s="1"/>
  <c r="C5" i="9" s="1"/>
  <c r="C6" i="9" l="1"/>
  <c r="C29" i="9"/>
  <c r="G36" i="7"/>
  <c r="F36" i="7"/>
  <c r="E36" i="7"/>
  <c r="G30" i="7"/>
  <c r="F30" i="7"/>
  <c r="E30" i="7"/>
  <c r="D30" i="7"/>
  <c r="G17" i="7"/>
  <c r="F17" i="7"/>
  <c r="F6" i="7" s="1"/>
  <c r="E17" i="7"/>
  <c r="D17" i="7"/>
  <c r="G7" i="7"/>
  <c r="E7" i="7"/>
  <c r="D7" i="7"/>
  <c r="E6" i="7"/>
  <c r="D6" i="7"/>
  <c r="G6" i="7" l="1"/>
  <c r="C21" i="4"/>
  <c r="E21" i="4"/>
  <c r="F21" i="4"/>
  <c r="G21" i="4"/>
  <c r="H21" i="4"/>
  <c r="I21" i="4"/>
  <c r="J21" i="4"/>
  <c r="C16" i="4"/>
  <c r="E16" i="4"/>
  <c r="F16" i="4"/>
  <c r="G16" i="4"/>
  <c r="H16" i="4"/>
  <c r="I16" i="4"/>
  <c r="J16" i="4"/>
  <c r="C11" i="4"/>
  <c r="E11" i="4"/>
  <c r="F11" i="4"/>
  <c r="G11" i="4"/>
  <c r="H11" i="4"/>
  <c r="I11" i="4"/>
  <c r="J11" i="4"/>
  <c r="C6" i="4"/>
  <c r="E6" i="4"/>
  <c r="F6" i="4"/>
  <c r="G6" i="4"/>
  <c r="G5" i="4" s="1"/>
  <c r="H6" i="4"/>
  <c r="I6" i="4"/>
  <c r="I5" i="4" s="1"/>
  <c r="J6" i="4"/>
  <c r="J5" i="4" s="1"/>
  <c r="E5" i="4"/>
  <c r="F5" i="4"/>
  <c r="H5" i="4"/>
  <c r="C28" i="4"/>
  <c r="C29" i="4"/>
  <c r="C27" i="4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R35" i="3"/>
  <c r="Q35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F41" i="1"/>
  <c r="E41" i="1"/>
  <c r="D41" i="1"/>
  <c r="C41" i="1"/>
  <c r="F35" i="1"/>
  <c r="E35" i="1"/>
  <c r="D35" i="1"/>
  <c r="C35" i="1"/>
  <c r="F32" i="1"/>
  <c r="F28" i="1" s="1"/>
  <c r="E32" i="1"/>
  <c r="E28" i="1" s="1"/>
  <c r="D32" i="1"/>
  <c r="D28" i="1" s="1"/>
  <c r="C32" i="1"/>
  <c r="C28" i="1" s="1"/>
  <c r="F20" i="1"/>
  <c r="F16" i="1" s="1"/>
  <c r="E20" i="1"/>
  <c r="E16" i="1" s="1"/>
  <c r="D20" i="1"/>
  <c r="D16" i="1" s="1"/>
  <c r="C20" i="1"/>
  <c r="C16" i="1" s="1"/>
  <c r="F7" i="1"/>
  <c r="F6" i="1" s="1"/>
  <c r="E7" i="1"/>
  <c r="E6" i="1" s="1"/>
  <c r="D7" i="1"/>
  <c r="C7" i="1"/>
  <c r="C6" i="1" s="1"/>
  <c r="C5" i="4" l="1"/>
  <c r="R6" i="3"/>
  <c r="Q6" i="3"/>
</calcChain>
</file>

<file path=xl/sharedStrings.xml><?xml version="1.0" encoding="utf-8"?>
<sst xmlns="http://schemas.openxmlformats.org/spreadsheetml/2006/main" count="2040" uniqueCount="280">
  <si>
    <t>Table 71</t>
  </si>
  <si>
    <t>Federal Law Enforcement Officers Killed and Assaulted</t>
  </si>
  <si>
    <t>Department, Agency, and Office by Number of Victim Officers and Known Offenders, 2020-2021</t>
  </si>
  <si>
    <t>Department/Agency</t>
  </si>
  <si>
    <t>Agency/Office</t>
  </si>
  <si>
    <t>Victim Officers</t>
  </si>
  <si>
    <t>Known Offenders</t>
  </si>
  <si>
    <t>2020</t>
  </si>
  <si>
    <t>2021</t>
  </si>
  <si>
    <t>Number of victim officers/known offenders</t>
  </si>
  <si>
    <t>Total</t>
  </si>
  <si>
    <t>U.S. Department of Defense</t>
  </si>
  <si>
    <t>Defense Intelligence Agency Police</t>
  </si>
  <si>
    <t>Defense Logistics Agency</t>
  </si>
  <si>
    <t>—</t>
  </si>
  <si>
    <t>Office of Inspector General (Defense Criminal Investigation Service)</t>
  </si>
  <si>
    <t>Pentagon Force Protection Agency</t>
  </si>
  <si>
    <t>U.S. Department of the Air Force</t>
  </si>
  <si>
    <t>U.S. Department of the Army</t>
  </si>
  <si>
    <t>U.S. Department of the Navy</t>
  </si>
  <si>
    <t>U.S. Marine Corps</t>
  </si>
  <si>
    <t>U.S. Department of Homeland Security</t>
  </si>
  <si>
    <t>Federal Emergency Management Agency, Mount Weather Police</t>
  </si>
  <si>
    <t>Federal Protective Service</t>
  </si>
  <si>
    <t>U.S. Coast Guard</t>
  </si>
  <si>
    <t>U.S. Customs and Border Protection (CBP)</t>
  </si>
  <si>
    <t>CBP, Air and Marine Operations</t>
  </si>
  <si>
    <t>CBP, Office of Field Operations</t>
  </si>
  <si>
    <t>CBP, U.S. Border Patrol</t>
  </si>
  <si>
    <t xml:space="preserve">U.S. Immigration and Customs Enforcement </t>
  </si>
  <si>
    <t>U.S. Secret Service</t>
  </si>
  <si>
    <t xml:space="preserve">Transportation Security Administration </t>
  </si>
  <si>
    <t>Not Reported</t>
  </si>
  <si>
    <t>U.S. Department of the Interior</t>
  </si>
  <si>
    <t>Bureau of Indian Affairs</t>
  </si>
  <si>
    <t>Bureau of Land Management</t>
  </si>
  <si>
    <t>National Park Service (NPS)</t>
  </si>
  <si>
    <t>U.S. Fish and Wildlife Service (FWS)</t>
  </si>
  <si>
    <r>
      <t>FWS, Division of Refuge Law Enforcement</t>
    </r>
    <r>
      <rPr>
        <vertAlign val="superscript"/>
        <sz val="10"/>
        <rFont val="Times New Roman"/>
        <family val="1"/>
      </rPr>
      <t>3</t>
    </r>
  </si>
  <si>
    <t>FWS, Office of Law Enforcement</t>
  </si>
  <si>
    <t>U.S. Department of Justice</t>
  </si>
  <si>
    <t>Bureau of Alcohol, Tobacco, Firearms and Explosives</t>
  </si>
  <si>
    <t>Federal Bureau of Investigation</t>
  </si>
  <si>
    <t xml:space="preserve">U.S. Drug Enforcement Administration </t>
  </si>
  <si>
    <t>U.S. Marshals Service</t>
  </si>
  <si>
    <t>U.S. Department of the Treasury</t>
  </si>
  <si>
    <t xml:space="preserve">Bureau of Engraving and Printing Police </t>
  </si>
  <si>
    <t>Treasury Inspector General for Tax Administration</t>
  </si>
  <si>
    <t>U.S. Postal Service</t>
  </si>
  <si>
    <t>— Indicates the agency did not submit data.</t>
  </si>
  <si>
    <t>Table 72</t>
  </si>
  <si>
    <t>Department, Agency, and Office by Number of Victim Officers Killed and Injured, 2021</t>
  </si>
  <si>
    <t>Department</t>
  </si>
  <si>
    <t>Agency</t>
  </si>
  <si>
    <t>Killed</t>
  </si>
  <si>
    <t>Injured</t>
  </si>
  <si>
    <t>Firearm</t>
  </si>
  <si>
    <t>Other weapon</t>
  </si>
  <si>
    <t>Other</t>
  </si>
  <si>
    <t>Number of victim officers</t>
  </si>
  <si>
    <t>National Security Agency</t>
  </si>
  <si>
    <t>Office of Inspector General (Defense Criminal Investigative Service)</t>
  </si>
  <si>
    <t>Federal Emergency Management Agency (Mount Weather Police)</t>
  </si>
  <si>
    <t>Homeland Security Investigations</t>
  </si>
  <si>
    <t>Law Enforcement Safety and Compliance Directorate</t>
  </si>
  <si>
    <t>Transportation Security Administration</t>
  </si>
  <si>
    <t>U.S. Customs and Border Protection</t>
  </si>
  <si>
    <t>Air and Marine Operations</t>
  </si>
  <si>
    <t>Office of Field Operations</t>
  </si>
  <si>
    <t>U.S. Border Patrol</t>
  </si>
  <si>
    <t>U.S. Immigration and Customs Enforcement</t>
  </si>
  <si>
    <t>Not reported</t>
  </si>
  <si>
    <t>U.S. Drug Enforcement Administration</t>
  </si>
  <si>
    <t>Bureau of Reclamation</t>
  </si>
  <si>
    <t>National Park Service</t>
  </si>
  <si>
    <t>U.S. Fish and Wildlife Service</t>
  </si>
  <si>
    <t>Division of Refuge Law Enforcement</t>
  </si>
  <si>
    <t>Office of Law Enforcement</t>
  </si>
  <si>
    <r>
      <t>— I</t>
    </r>
    <r>
      <rPr>
        <sz val="10"/>
        <rFont val="Times New Roman"/>
        <family val="1"/>
      </rPr>
      <t>ndicates the agency did not submit data</t>
    </r>
  </si>
  <si>
    <t>Table 73</t>
  </si>
  <si>
    <t>Department, Agency, and Office by Extent of Injury of Victim Officer, 2017–2021</t>
  </si>
  <si>
    <t>2017</t>
  </si>
  <si>
    <t>2018</t>
  </si>
  <si>
    <t>2019</t>
  </si>
  <si>
    <t>Not Injured</t>
  </si>
  <si>
    <t>U.S. Capitol Police</t>
  </si>
  <si>
    <t>U.S. Department of Agriculture</t>
  </si>
  <si>
    <t>Department of the Air Force</t>
  </si>
  <si>
    <t>Department of the Army</t>
  </si>
  <si>
    <t>Department of the Navy</t>
  </si>
  <si>
    <t>U.S. Department of Health and Human Services</t>
  </si>
  <si>
    <t xml:space="preserve">U.S Customs and Border Protection </t>
  </si>
  <si>
    <t>CBP, Office of Air and Marine</t>
  </si>
  <si>
    <t>CBP, Office of Border Patrol</t>
  </si>
  <si>
    <r>
      <t>U.S. Immigration and Customs Enforcement</t>
    </r>
    <r>
      <rPr>
        <vertAlign val="superscript"/>
        <sz val="10"/>
        <color rgb="FF000000"/>
        <rFont val="Times New Roman"/>
        <family val="1"/>
      </rPr>
      <t>6</t>
    </r>
  </si>
  <si>
    <t>FWS, National Wildlife Refuge System</t>
  </si>
  <si>
    <t>Internal Revenue Service</t>
  </si>
  <si>
    <t>U.S. Mint Police</t>
  </si>
  <si>
    <t>— Indicates the agency did not submit data</t>
  </si>
  <si>
    <t>Table 74</t>
  </si>
  <si>
    <r>
      <t>Extent of Injury of Victim Officer by Type of Weapon, 2017</t>
    </r>
    <r>
      <rPr>
        <sz val="14"/>
        <rFont val="Calibri"/>
        <family val="2"/>
      </rPr>
      <t>–</t>
    </r>
    <r>
      <rPr>
        <sz val="14"/>
        <rFont val="Times New Roman"/>
        <family val="1"/>
      </rPr>
      <t>2021</t>
    </r>
  </si>
  <si>
    <t>Year</t>
  </si>
  <si>
    <t>Extent of injury</t>
  </si>
  <si>
    <t>Knife or
other cutting
instrument</t>
  </si>
  <si>
    <t>Bomb</t>
  </si>
  <si>
    <t>Blunt
instrument</t>
  </si>
  <si>
    <t>Personal
weapons</t>
  </si>
  <si>
    <t>Vehicle</t>
  </si>
  <si>
    <t>Not injured</t>
  </si>
  <si>
    <t xml:space="preserve">Not reported </t>
  </si>
  <si>
    <t>A list of federal agencies included in this table can be found in table 73.</t>
  </si>
  <si>
    <t>Table 75</t>
  </si>
  <si>
    <r>
      <t>Department/Agency by Type of Weapon, 2017</t>
    </r>
    <r>
      <rPr>
        <sz val="14"/>
        <rFont val="Calibri"/>
        <family val="2"/>
      </rPr>
      <t>–</t>
    </r>
    <r>
      <rPr>
        <sz val="14"/>
        <rFont val="Times New Roman"/>
        <family val="1"/>
      </rPr>
      <t>2021</t>
    </r>
  </si>
  <si>
    <t>Knife or other cutting instrument</t>
  </si>
  <si>
    <t>Blunt instrument</t>
  </si>
  <si>
    <t>Personal weapons</t>
  </si>
  <si>
    <t>U.S. Postal Inspection Service</t>
  </si>
  <si>
    <t>U.S. Department of Commerce</t>
  </si>
  <si>
    <t>U.S. Department of Labor</t>
  </si>
  <si>
    <t>U.S. Department of State</t>
  </si>
  <si>
    <t>U.S. Department of Education</t>
  </si>
  <si>
    <t>U.S. Department of Transportation</t>
  </si>
  <si>
    <t>U.S. Environmental Protection Agency</t>
  </si>
  <si>
    <t>U.S. Department of Housing and Urban Development</t>
  </si>
  <si>
    <t>Table 76</t>
  </si>
  <si>
    <t>Region, Geographic Division, and State by Type of Weapon, 2021</t>
  </si>
  <si>
    <t>Area</t>
  </si>
  <si>
    <t>NORTHEAST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</si>
  <si>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</si>
  <si>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</si>
  <si>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</si>
  <si>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</si>
  <si>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</si>
  <si>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</si>
  <si>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</si>
  <si>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</si>
  <si>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</si>
  <si>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</si>
  <si>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</si>
  <si>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</si>
  <si>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</si>
  <si>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</si>
  <si>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</si>
  <si>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</si>
  <si>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</si>
  <si>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</si>
  <si>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</si>
  <si>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</si>
  <si>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</si>
  <si>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</si>
  <si>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</si>
  <si>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</si>
  <si>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</si>
  <si>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</si>
  <si>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</si>
  <si>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</si>
  <si>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</si>
  <si>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</si>
  <si>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</si>
  <si>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</si>
  <si>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</si>
  <si>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</si>
  <si>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</si>
  <si>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</si>
  <si>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</si>
  <si>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</si>
  <si>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</si>
  <si>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</si>
  <si>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</si>
  <si>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</si>
  <si>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</si>
  <si>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</si>
  <si>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</si>
  <si>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</si>
  <si>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</si>
  <si>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</si>
  <si>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</si>
  <si>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</si>
  <si>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</si>
  <si>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</si>
  <si>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</si>
  <si>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</si>
  <si>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</si>
  <si>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</si>
  <si>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</si>
  <si>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</si>
  <si>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</si>
  <si>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</si>
  <si>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</si>
  <si>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</si>
  <si>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</si>
  <si>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PUERTO RICO AND OTHER OUTLYING AREAS</t>
  </si>
  <si>
    <t>American Samoa</t>
  </si>
  <si>
    <t>Guam</t>
  </si>
  <si>
    <t>Mariana Islands</t>
  </si>
  <si>
    <t>Puerto Rico</t>
  </si>
  <si>
    <t>U.S. Virgin Islands</t>
  </si>
  <si>
    <t>FOREIGN</t>
  </si>
  <si>
    <t>Santo Domingo</t>
  </si>
  <si>
    <t>South Korea</t>
  </si>
  <si>
    <t>Kuwait</t>
  </si>
  <si>
    <t>Haiti</t>
  </si>
  <si>
    <t>Jamaica</t>
  </si>
  <si>
    <t>Japan</t>
  </si>
  <si>
    <t>Italy</t>
  </si>
  <si>
    <t>Thailand</t>
  </si>
  <si>
    <t>Saudi Arabia</t>
  </si>
  <si>
    <t>Costa Rica</t>
  </si>
  <si>
    <t>Douala Cameroon</t>
  </si>
  <si>
    <t>Ecuador</t>
  </si>
  <si>
    <t>Mexico</t>
  </si>
  <si>
    <t>Location Data Not Collected</t>
  </si>
  <si>
    <t>Table 77</t>
  </si>
  <si>
    <t xml:space="preserve">Department, Agency, and Office by Type of Weapon, 2021 </t>
  </si>
  <si>
    <t> </t>
  </si>
  <si>
    <t>Table 78</t>
  </si>
  <si>
    <r>
      <t>Department, Agency, and Office by Activity of Victim Officer, 2021</t>
    </r>
    <r>
      <rPr>
        <sz val="3"/>
        <rFont val="Times New Roman"/>
        <family val="1"/>
      </rPr>
      <t xml:space="preserve"> </t>
    </r>
  </si>
  <si>
    <t>Arrest/ summons</t>
  </si>
  <si>
    <t>Court duty</t>
  </si>
  <si>
    <t>Custody of prisoner</t>
  </si>
  <si>
    <t>Investigation/ search</t>
  </si>
  <si>
    <t>Office duty</t>
  </si>
  <si>
    <t>Patrol/ Guard duty</t>
  </si>
  <si>
    <t>Protection duty</t>
  </si>
  <si>
    <t>Table 79</t>
  </si>
  <si>
    <t>Department, Agency, and Office by Disposition of Known Offender, 2021</t>
  </si>
  <si>
    <t>Charged</t>
  </si>
  <si>
    <t>Not Charged</t>
  </si>
  <si>
    <t>Awaiting Trial</t>
  </si>
  <si>
    <t>Dismissed/ not guilty</t>
  </si>
  <si>
    <t>Guilty</t>
  </si>
  <si>
    <t>Incompetent to stand trial</t>
  </si>
  <si>
    <t>Deceased</t>
  </si>
  <si>
    <t>Pending prosecutive opinion</t>
  </si>
  <si>
    <t>Prosection declined</t>
  </si>
  <si>
    <t>Fugitive</t>
  </si>
  <si>
    <t>Amtrak (National Railroad Passenger Corporation)</t>
  </si>
  <si>
    <t>Appalachian Regional Commission</t>
  </si>
  <si>
    <t>Architect of the Capitol</t>
  </si>
  <si>
    <t>Central Intelligence Agency</t>
  </si>
  <si>
    <t>Corporation for National and Community Service</t>
  </si>
  <si>
    <t>Equal Employment Opportunity Commission</t>
  </si>
  <si>
    <t>Export-Import Bank of the United States</t>
  </si>
  <si>
    <t>Federal Communications Commission</t>
  </si>
  <si>
    <t>Federal Deposit Insurance Corporation</t>
  </si>
  <si>
    <t>Federal Election Commission</t>
  </si>
  <si>
    <t>Federal Housing Finance Agency</t>
  </si>
  <si>
    <t>Federal Labor Relations Authority</t>
  </si>
  <si>
    <t>Federal Reserve Bank Police</t>
  </si>
  <si>
    <t>Library of Congress</t>
  </si>
  <si>
    <t>National Aeronautics and Space Administration</t>
  </si>
  <si>
    <t>National Science Foundation</t>
  </si>
  <si>
    <t>Pension Benefit Guaranty Corporation</t>
  </si>
  <si>
    <t>Small Business Administration</t>
  </si>
  <si>
    <t>Smithsonian Institution</t>
  </si>
  <si>
    <t>Special Inspector General for Afghanistan Reconstruction</t>
  </si>
  <si>
    <t>Tennessee Valley Authority (TVA)</t>
  </si>
  <si>
    <t>U.S. Agency for International Development</t>
  </si>
  <si>
    <t>Bureau of Engraving and Printing Police</t>
  </si>
  <si>
    <t>U.S. Department of Veterans Affairs</t>
  </si>
  <si>
    <t>U.S. General Services Administration</t>
  </si>
  <si>
    <t>U.S. Government Publishing Office</t>
  </si>
  <si>
    <t>U.S. International Trade Commission</t>
  </si>
  <si>
    <t>U.S. National Archives and Records Administration</t>
  </si>
  <si>
    <t>U.S. Nuclear Regulatory Commission</t>
  </si>
  <si>
    <t>U.S. Office of Personnel Management</t>
  </si>
  <si>
    <t>U.S. Peace Corps</t>
  </si>
  <si>
    <t>U.S. Railroad Retirement Board</t>
  </si>
  <si>
    <t>U.S. Securities and Exchange Commission</t>
  </si>
  <si>
    <t>Back to Index</t>
  </si>
  <si>
    <t>Tables</t>
  </si>
  <si>
    <t>Extent of Injury of Victim Officer by Type of Weapon, 2017–2021</t>
  </si>
  <si>
    <t>Department/Agency by Type of Weapon, 2017–2021</t>
  </si>
  <si>
    <t xml:space="preserve">Department, Agency, and Office by Activity of Victim Officer, 2021 </t>
  </si>
  <si>
    <t>Previous year officers killed in an unknown location were not included in the count due to not meeting table criteria.</t>
  </si>
  <si>
    <t xml:space="preserve">This table includes federal agencies that indicated one or more of their law enforcement officers were killed or assaulted. To view a full list of 2017, 2018, 2019, 2020, and 2021 participating federal agencies refer to table 73.  </t>
  </si>
  <si>
    <t>This table includes federal agencies that indicated one or more of their law enforcement officers were killed or assaulted. To view a full list of 2020 and 2021 participating federal agencies refer to table 71.</t>
  </si>
  <si>
    <t>For additional totals to include the year 2021 Extent of Injury, Not Reported, see table 74.</t>
  </si>
  <si>
    <t>This table includes federal agencies that indicated one or more of their law enforcement officers were killed or assaulted. To view a full list of participating federal agencies, refer to table 71.</t>
  </si>
  <si>
    <t>Do to table criteria for 'Not Reported' in previous years were not included, therefore, after criteria changed 'Not Reported' officers will be counted knowing they are a fallen victim of an unknown location within their agency.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</si>
</sst>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14"/>
      <name val="Calibri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vertAlign val="superscript"/>
      <sz val="10"/>
      <color rgb="FF000000"/>
      <name val="Times New Roman"/>
      <family val="1"/>
    </font>
    <font>
      <sz val="14"/>
      <name val="Arial"/>
      <family val="2"/>
    </font>
    <font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3"/>
      <name val="Times New Roman"/>
      <family val="1"/>
    </font>
    <font>
      <b/>
      <sz val="10"/>
      <color indexed="8"/>
      <name val="Times New Roman"/>
    </font>
    <font>
      <b/>
      <sz val="10"/>
      <color theme="1"/>
      <name val="Times New Roman"/>
      <family val="1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3"/>
      </right>
      <top style="thin">
        <color indexed="64"/>
      </top>
      <bottom style="thin">
        <color indexed="64"/>
      </bottom>
      <diagonal/>
    </border>
    <border>
      <left/>
      <right style="thin">
        <color theme="3"/>
      </right>
      <top style="thin">
        <color indexed="64"/>
      </top>
      <bottom/>
      <diagonal/>
    </border>
    <border>
      <left style="thin">
        <color indexed="64"/>
      </left>
      <right style="thin">
        <color theme="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rgb="FFA6A6A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8"/>
      </right>
      <top style="medium">
        <color rgb="FF000000"/>
      </top>
      <bottom style="medium">
        <color rgb="FF000000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3"/>
      </right>
      <top style="thin">
        <color indexed="64"/>
      </top>
      <bottom/>
      <diagonal/>
    </border>
    <border>
      <left style="thin">
        <color indexed="8"/>
      </left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0" fontId="7" fillId="0" borderId="0"/>
    <xf numFmtId="0" fontId="14" fillId="0" borderId="0"/>
    <xf numFmtId="0" fontId="24" fillId="0" borderId="0" applyNumberFormat="0" applyFill="0" applyBorder="0" applyAlignment="0" applyProtection="0"/>
  </cellStyleXfs>
  <cellXfs count="31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49" fontId="3" fillId="0" borderId="8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3" fillId="0" borderId="18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10" fillId="0" borderId="30" xfId="0" applyFont="1" applyBorder="1" applyAlignment="1" applyProtection="1">
      <alignment horizontal="center" vertical="top" wrapText="1" readingOrder="1"/>
      <protection locked="0"/>
    </xf>
    <xf numFmtId="3" fontId="6" fillId="0" borderId="8" xfId="1" applyNumberFormat="1" applyFont="1" applyBorder="1" applyAlignment="1">
      <alignment horizontal="right" vertical="top"/>
    </xf>
    <xf numFmtId="0" fontId="6" fillId="0" borderId="0" xfId="0" applyFont="1" applyAlignment="1">
      <alignment vertical="center" wrapText="1"/>
    </xf>
    <xf numFmtId="3" fontId="3" fillId="0" borderId="8" xfId="1" applyNumberFormat="1" applyFont="1" applyBorder="1" applyAlignment="1">
      <alignment horizontal="right" vertical="top"/>
    </xf>
    <xf numFmtId="0" fontId="11" fillId="2" borderId="30" xfId="0" applyFont="1" applyFill="1" applyBorder="1" applyAlignment="1" applyProtection="1">
      <alignment vertical="top" wrapText="1" readingOrder="1"/>
      <protection locked="0"/>
    </xf>
    <xf numFmtId="3" fontId="6" fillId="2" borderId="8" xfId="1" applyNumberFormat="1" applyFont="1" applyFill="1" applyBorder="1" applyAlignment="1">
      <alignment horizontal="right" vertical="top"/>
    </xf>
    <xf numFmtId="0" fontId="10" fillId="2" borderId="30" xfId="0" applyFont="1" applyFill="1" applyBorder="1" applyAlignment="1" applyProtection="1">
      <alignment vertical="top" wrapText="1" readingOrder="1"/>
      <protection locked="0"/>
    </xf>
    <xf numFmtId="3" fontId="3" fillId="2" borderId="8" xfId="1" applyNumberFormat="1" applyFont="1" applyFill="1" applyBorder="1" applyAlignment="1">
      <alignment horizontal="right" vertical="top"/>
    </xf>
    <xf numFmtId="0" fontId="10" fillId="2" borderId="8" xfId="0" applyFont="1" applyFill="1" applyBorder="1" applyAlignment="1" applyProtection="1">
      <alignment vertical="top" wrapText="1" readingOrder="1"/>
      <protection locked="0"/>
    </xf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3" fillId="0" borderId="5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center"/>
    </xf>
    <xf numFmtId="49" fontId="3" fillId="0" borderId="34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 wrapText="1"/>
    </xf>
    <xf numFmtId="49" fontId="3" fillId="0" borderId="35" xfId="0" applyNumberFormat="1" applyFont="1" applyBorder="1" applyAlignment="1">
      <alignment horizontal="center"/>
    </xf>
    <xf numFmtId="49" fontId="3" fillId="0" borderId="36" xfId="0" applyNumberFormat="1" applyFont="1" applyBorder="1" applyAlignment="1">
      <alignment horizontal="center"/>
    </xf>
    <xf numFmtId="0" fontId="3" fillId="0" borderId="0" xfId="0" applyFont="1"/>
    <xf numFmtId="49" fontId="3" fillId="0" borderId="5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right" vertical="center"/>
    </xf>
    <xf numFmtId="3" fontId="3" fillId="0" borderId="37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3" fillId="0" borderId="38" xfId="0" applyNumberFormat="1" applyFont="1" applyBorder="1" applyAlignment="1">
      <alignment horizontal="left" vertical="center"/>
    </xf>
    <xf numFmtId="3" fontId="3" fillId="0" borderId="39" xfId="0" applyNumberFormat="1" applyFont="1" applyBorder="1" applyAlignment="1">
      <alignment horizontal="right" vertical="center"/>
    </xf>
    <xf numFmtId="3" fontId="3" fillId="0" borderId="40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49" fontId="3" fillId="0" borderId="11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6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vertical="top"/>
    </xf>
    <xf numFmtId="3" fontId="3" fillId="0" borderId="41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horizontal="left" vertical="center" indent="2"/>
    </xf>
    <xf numFmtId="3" fontId="3" fillId="0" borderId="42" xfId="0" applyNumberFormat="1" applyFont="1" applyBorder="1" applyAlignment="1">
      <alignment horizontal="right" vertical="center"/>
    </xf>
    <xf numFmtId="3" fontId="6" fillId="0" borderId="42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 indent="2"/>
    </xf>
    <xf numFmtId="49" fontId="3" fillId="0" borderId="43" xfId="0" applyNumberFormat="1" applyFont="1" applyBorder="1" applyAlignment="1">
      <alignment horizontal="left" vertical="center"/>
    </xf>
    <xf numFmtId="49" fontId="6" fillId="0" borderId="44" xfId="0" applyNumberFormat="1" applyFont="1" applyBorder="1" applyAlignment="1">
      <alignment horizontal="left" vertical="center" indent="2"/>
    </xf>
    <xf numFmtId="49" fontId="6" fillId="0" borderId="45" xfId="0" applyNumberFormat="1" applyFont="1" applyBorder="1" applyAlignment="1">
      <alignment horizontal="left" vertical="center" indent="2"/>
    </xf>
    <xf numFmtId="49" fontId="6" fillId="0" borderId="46" xfId="0" applyNumberFormat="1" applyFont="1" applyBorder="1" applyAlignment="1">
      <alignment horizontal="left" vertical="center" indent="2"/>
    </xf>
    <xf numFmtId="49" fontId="3" fillId="0" borderId="10" xfId="0" applyNumberFormat="1" applyFont="1" applyBorder="1" applyAlignment="1">
      <alignment vertical="top"/>
    </xf>
    <xf numFmtId="49" fontId="3" fillId="0" borderId="47" xfId="0" applyNumberFormat="1" applyFont="1" applyBorder="1" applyAlignment="1">
      <alignment vertical="top"/>
    </xf>
    <xf numFmtId="49" fontId="3" fillId="0" borderId="6" xfId="0" applyNumberFormat="1" applyFont="1" applyBorder="1" applyAlignment="1">
      <alignment vertical="top"/>
    </xf>
    <xf numFmtId="3" fontId="6" fillId="0" borderId="48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10" fillId="0" borderId="30" xfId="0" applyNumberFormat="1" applyFont="1" applyBorder="1" applyAlignment="1" applyProtection="1">
      <alignment vertical="top" wrapText="1" readingOrder="1"/>
      <protection locked="0"/>
    </xf>
    <xf numFmtId="49" fontId="3" fillId="0" borderId="47" xfId="0" applyNumberFormat="1" applyFont="1" applyBorder="1" applyAlignment="1">
      <alignment horizontal="left" vertical="center"/>
    </xf>
    <xf numFmtId="3" fontId="6" fillId="0" borderId="49" xfId="0" applyNumberFormat="1" applyFont="1" applyBorder="1" applyAlignment="1">
      <alignment horizontal="right" vertical="center"/>
    </xf>
    <xf numFmtId="3" fontId="6" fillId="0" borderId="50" xfId="0" applyNumberFormat="1" applyFont="1" applyBorder="1" applyAlignment="1">
      <alignment horizontal="right" vertical="center"/>
    </xf>
    <xf numFmtId="0" fontId="15" fillId="0" borderId="51" xfId="0" applyFont="1" applyFill="1" applyBorder="1" applyAlignment="1">
      <alignment wrapText="1" readingOrder="1"/>
    </xf>
    <xf numFmtId="0" fontId="16" fillId="0" borderId="52" xfId="0" applyFont="1" applyFill="1" applyBorder="1" applyAlignment="1">
      <alignment wrapText="1" readingOrder="1"/>
    </xf>
    <xf numFmtId="0" fontId="17" fillId="0" borderId="0" xfId="0" applyFont="1" applyAlignment="1">
      <alignment vertical="center"/>
    </xf>
    <xf numFmtId="0" fontId="18" fillId="0" borderId="0" xfId="0" applyFont="1"/>
    <xf numFmtId="0" fontId="8" fillId="0" borderId="0" xfId="0" applyFont="1" applyAlignment="1">
      <alignment vertical="center"/>
    </xf>
    <xf numFmtId="3" fontId="3" fillId="0" borderId="8" xfId="1" applyNumberFormat="1" applyFont="1" applyBorder="1" applyAlignment="1">
      <alignment horizontal="right" vertical="center"/>
    </xf>
    <xf numFmtId="3" fontId="6" fillId="0" borderId="8" xfId="1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/>
    <xf numFmtId="0" fontId="10" fillId="0" borderId="30" xfId="0" applyFont="1" applyBorder="1" applyAlignment="1" applyProtection="1">
      <alignment horizontal="center" vertical="center" wrapText="1" readingOrder="1"/>
      <protection locked="0"/>
    </xf>
    <xf numFmtId="0" fontId="11" fillId="0" borderId="30" xfId="0" applyFont="1" applyBorder="1" applyAlignment="1" applyProtection="1">
      <alignment horizontal="center" vertical="center" wrapText="1" readingOrder="1"/>
      <protection locked="0"/>
    </xf>
    <xf numFmtId="0" fontId="10" fillId="0" borderId="21" xfId="0" applyFont="1" applyBorder="1" applyAlignment="1" applyProtection="1">
      <alignment horizontal="center" vertical="center" wrapText="1" readingOrder="1"/>
      <protection locked="0"/>
    </xf>
    <xf numFmtId="0" fontId="11" fillId="0" borderId="8" xfId="0" applyFont="1" applyBorder="1" applyAlignment="1" applyProtection="1">
      <alignment vertical="top" wrapText="1" readingOrder="1"/>
      <protection locked="0"/>
    </xf>
    <xf numFmtId="0" fontId="3" fillId="0" borderId="0" xfId="0" applyFont="1" applyAlignment="1">
      <alignment horizontal="right" vertical="center"/>
    </xf>
    <xf numFmtId="0" fontId="17" fillId="0" borderId="0" xfId="0" applyFont="1"/>
    <xf numFmtId="0" fontId="21" fillId="0" borderId="30" xfId="0" applyFont="1" applyBorder="1" applyAlignment="1" applyProtection="1">
      <alignment wrapText="1" readingOrder="1"/>
      <protection locked="0"/>
    </xf>
    <xf numFmtId="0" fontId="21" fillId="0" borderId="30" xfId="0" applyFont="1" applyBorder="1" applyAlignment="1" applyProtection="1">
      <alignment horizontal="center" wrapText="1" readingOrder="1"/>
      <protection locked="0"/>
    </xf>
    <xf numFmtId="49" fontId="3" fillId="0" borderId="8" xfId="0" applyNumberFormat="1" applyFont="1" applyBorder="1" applyAlignment="1">
      <alignment horizontal="center" wrapText="1"/>
    </xf>
    <xf numFmtId="0" fontId="11" fillId="0" borderId="23" xfId="0" applyFont="1" applyBorder="1" applyAlignment="1" applyProtection="1">
      <alignment vertical="top" wrapText="1" readingOrder="1"/>
      <protection locked="0"/>
    </xf>
    <xf numFmtId="0" fontId="11" fillId="0" borderId="21" xfId="0" applyFont="1" applyBorder="1" applyAlignment="1" applyProtection="1">
      <alignment vertical="top" wrapText="1" readingOrder="1"/>
      <protection locked="0"/>
    </xf>
    <xf numFmtId="0" fontId="11" fillId="0" borderId="29" xfId="0" applyFont="1" applyBorder="1" applyAlignment="1" applyProtection="1">
      <alignment vertical="top" wrapText="1" readingOrder="1"/>
      <protection locked="0"/>
    </xf>
    <xf numFmtId="0" fontId="3" fillId="0" borderId="55" xfId="0" applyFont="1" applyFill="1" applyBorder="1" applyAlignment="1"/>
    <xf numFmtId="0" fontId="3" fillId="0" borderId="55" xfId="0" applyFont="1" applyFill="1" applyBorder="1" applyAlignment="1">
      <alignment wrapText="1"/>
    </xf>
    <xf numFmtId="0" fontId="3" fillId="0" borderId="55" xfId="0" applyFont="1" applyFill="1" applyBorder="1" applyAlignment="1">
      <alignment horizontal="left" indent="2"/>
    </xf>
    <xf numFmtId="0" fontId="6" fillId="0" borderId="55" xfId="0" applyFont="1" applyFill="1" applyBorder="1" applyAlignment="1">
      <alignment horizontal="left" indent="4"/>
    </xf>
    <xf numFmtId="0" fontId="15" fillId="0" borderId="56" xfId="0" applyFont="1" applyFill="1" applyBorder="1" applyAlignment="1">
      <alignment wrapText="1" readingOrder="1"/>
    </xf>
    <xf numFmtId="0" fontId="16" fillId="0" borderId="0" xfId="0" applyFont="1" applyFill="1" applyBorder="1" applyAlignment="1">
      <alignment wrapText="1" readingOrder="1"/>
    </xf>
    <xf numFmtId="0" fontId="16" fillId="0" borderId="57" xfId="0" applyFont="1" applyFill="1" applyBorder="1" applyAlignment="1">
      <alignment wrapText="1" readingOrder="1"/>
    </xf>
    <xf numFmtId="0" fontId="16" fillId="0" borderId="49" xfId="0" applyFont="1" applyFill="1" applyBorder="1" applyAlignment="1">
      <alignment wrapText="1" readingOrder="1"/>
    </xf>
    <xf numFmtId="0" fontId="16" fillId="0" borderId="58" xfId="0" applyFont="1" applyFill="1" applyBorder="1" applyAlignment="1">
      <alignment wrapText="1" readingOrder="1"/>
    </xf>
    <xf numFmtId="0" fontId="11" fillId="0" borderId="24" xfId="0" applyFont="1" applyBorder="1" applyAlignment="1" applyProtection="1">
      <alignment vertical="top" wrapText="1" readingOrder="1"/>
      <protection locked="0"/>
    </xf>
    <xf numFmtId="0" fontId="10" fillId="0" borderId="21" xfId="0" applyFont="1" applyBorder="1" applyAlignment="1" applyProtection="1">
      <alignment vertical="top" wrapText="1" readingOrder="1"/>
      <protection locked="0"/>
    </xf>
    <xf numFmtId="0" fontId="15" fillId="0" borderId="58" xfId="0" applyFont="1" applyFill="1" applyBorder="1" applyAlignment="1">
      <alignment wrapText="1" readingOrder="1"/>
    </xf>
    <xf numFmtId="0" fontId="6" fillId="0" borderId="57" xfId="0" applyFont="1" applyFill="1" applyBorder="1" applyAlignment="1">
      <alignment horizontal="left" indent="4"/>
    </xf>
    <xf numFmtId="0" fontId="15" fillId="0" borderId="59" xfId="0" applyFont="1" applyFill="1" applyBorder="1" applyAlignment="1">
      <alignment wrapText="1" readingOrder="1"/>
    </xf>
    <xf numFmtId="0" fontId="15" fillId="0" borderId="61" xfId="0" applyFont="1" applyFill="1" applyBorder="1" applyAlignment="1">
      <alignment wrapText="1" readingOrder="1"/>
    </xf>
    <xf numFmtId="3" fontId="10" fillId="0" borderId="59" xfId="0" applyNumberFormat="1" applyFont="1" applyBorder="1" applyAlignment="1" applyProtection="1">
      <alignment vertical="top" wrapText="1" readingOrder="1"/>
      <protection locked="0"/>
    </xf>
    <xf numFmtId="0" fontId="11" fillId="0" borderId="22" xfId="0" applyFont="1" applyBorder="1" applyAlignment="1" applyProtection="1">
      <alignment vertical="top" wrapText="1" readingOrder="1"/>
      <protection locked="0"/>
    </xf>
    <xf numFmtId="3" fontId="3" fillId="0" borderId="4" xfId="1" applyNumberFormat="1" applyFont="1" applyBorder="1" applyAlignment="1">
      <alignment horizontal="right" vertical="center"/>
    </xf>
    <xf numFmtId="0" fontId="15" fillId="0" borderId="57" xfId="0" applyFont="1" applyFill="1" applyBorder="1" applyAlignment="1">
      <alignment wrapText="1" readingOrder="1"/>
    </xf>
    <xf numFmtId="0" fontId="11" fillId="0" borderId="30" xfId="0" applyFont="1" applyFill="1" applyBorder="1" applyAlignment="1" applyProtection="1">
      <alignment vertical="top" wrapText="1" readingOrder="1"/>
      <protection locked="0"/>
    </xf>
    <xf numFmtId="0" fontId="11" fillId="0" borderId="64" xfId="0" applyFont="1" applyBorder="1" applyAlignment="1" applyProtection="1">
      <alignment vertical="top" wrapText="1" readingOrder="1"/>
      <protection locked="0"/>
    </xf>
    <xf numFmtId="3" fontId="11" fillId="0" borderId="65" xfId="0" applyNumberFormat="1" applyFont="1" applyBorder="1" applyAlignment="1" applyProtection="1">
      <alignment vertical="top" wrapText="1" readingOrder="1"/>
      <protection locked="0"/>
    </xf>
    <xf numFmtId="0" fontId="11" fillId="0" borderId="4" xfId="0" applyFont="1" applyBorder="1" applyAlignment="1" applyProtection="1">
      <alignment vertical="top" wrapText="1" readingOrder="1"/>
      <protection locked="0"/>
    </xf>
    <xf numFmtId="0" fontId="11" fillId="0" borderId="28" xfId="0" applyFont="1" applyBorder="1" applyAlignment="1" applyProtection="1">
      <alignment vertical="top" wrapText="1" readingOrder="1"/>
      <protection locked="0"/>
    </xf>
    <xf numFmtId="3" fontId="10" fillId="0" borderId="7" xfId="0" applyNumberFormat="1" applyFont="1" applyBorder="1" applyAlignment="1" applyProtection="1">
      <alignment vertical="top" wrapText="1" readingOrder="1"/>
      <protection locked="0"/>
    </xf>
    <xf numFmtId="3" fontId="6" fillId="0" borderId="7" xfId="1" applyNumberFormat="1" applyFont="1" applyBorder="1" applyAlignment="1">
      <alignment horizontal="right" vertical="center"/>
    </xf>
    <xf numFmtId="3" fontId="11" fillId="0" borderId="66" xfId="0" applyNumberFormat="1" applyFont="1" applyBorder="1" applyAlignment="1" applyProtection="1">
      <alignment vertical="top" wrapText="1" readingOrder="1"/>
      <protection locked="0"/>
    </xf>
    <xf numFmtId="0" fontId="11" fillId="0" borderId="65" xfId="0" applyFont="1" applyBorder="1" applyAlignment="1" applyProtection="1">
      <alignment vertical="top" wrapText="1" readingOrder="1"/>
      <protection locked="0"/>
    </xf>
    <xf numFmtId="0" fontId="11" fillId="0" borderId="7" xfId="0" applyFont="1" applyBorder="1" applyAlignment="1" applyProtection="1">
      <alignment vertical="top" wrapText="1" readingOrder="1"/>
      <protection locked="0"/>
    </xf>
    <xf numFmtId="3" fontId="3" fillId="0" borderId="7" xfId="1" applyNumberFormat="1" applyFont="1" applyBorder="1" applyAlignment="1">
      <alignment horizontal="right" vertical="center"/>
    </xf>
    <xf numFmtId="0" fontId="10" fillId="0" borderId="4" xfId="0" applyFont="1" applyBorder="1" applyAlignment="1" applyProtection="1">
      <alignment vertical="top" wrapText="1" readingOrder="1"/>
      <protection locked="0"/>
    </xf>
    <xf numFmtId="0" fontId="10" fillId="0" borderId="67" xfId="0" applyFont="1" applyBorder="1" applyAlignment="1" applyProtection="1">
      <alignment vertical="top" wrapText="1" readingOrder="1"/>
      <protection locked="0"/>
    </xf>
    <xf numFmtId="3" fontId="3" fillId="0" borderId="10" xfId="1" applyNumberFormat="1" applyFont="1" applyBorder="1" applyAlignment="1">
      <alignment horizontal="right" vertical="center"/>
    </xf>
    <xf numFmtId="3" fontId="3" fillId="0" borderId="6" xfId="1" applyNumberFormat="1" applyFont="1" applyBorder="1" applyAlignment="1">
      <alignment horizontal="right" vertical="center"/>
    </xf>
    <xf numFmtId="0" fontId="11" fillId="0" borderId="6" xfId="0" applyFont="1" applyBorder="1" applyAlignment="1" applyProtection="1">
      <alignment vertical="top" wrapText="1" readingOrder="1"/>
      <protection locked="0"/>
    </xf>
    <xf numFmtId="3" fontId="10" fillId="0" borderId="51" xfId="0" applyNumberFormat="1" applyFont="1" applyBorder="1" applyAlignment="1" applyProtection="1">
      <alignment vertical="top" wrapText="1" readingOrder="1"/>
      <protection locked="0"/>
    </xf>
    <xf numFmtId="0" fontId="10" fillId="0" borderId="30" xfId="0" applyFont="1" applyFill="1" applyBorder="1" applyAlignment="1" applyProtection="1">
      <alignment vertical="top" wrapText="1" readingOrder="1"/>
      <protection locked="0"/>
    </xf>
    <xf numFmtId="0" fontId="3" fillId="0" borderId="57" xfId="0" applyFont="1" applyFill="1" applyBorder="1" applyAlignment="1">
      <alignment wrapText="1"/>
    </xf>
    <xf numFmtId="0" fontId="15" fillId="0" borderId="59" xfId="0" applyFont="1" applyFill="1" applyBorder="1" applyAlignment="1">
      <alignment vertical="top" wrapText="1" readingOrder="1"/>
    </xf>
    <xf numFmtId="0" fontId="6" fillId="0" borderId="69" xfId="0" applyFont="1" applyBorder="1"/>
    <xf numFmtId="0" fontId="15" fillId="0" borderId="0" xfId="0" applyFont="1" applyFill="1" applyBorder="1" applyAlignment="1">
      <alignment vertical="top" wrapText="1" readingOrder="1"/>
    </xf>
    <xf numFmtId="0" fontId="3" fillId="0" borderId="59" xfId="0" applyFont="1" applyBorder="1"/>
    <xf numFmtId="0" fontId="11" fillId="0" borderId="59" xfId="0" applyFont="1" applyBorder="1" applyAlignment="1" applyProtection="1">
      <alignment vertical="top" wrapText="1" readingOrder="1"/>
      <protection locked="0"/>
    </xf>
    <xf numFmtId="0" fontId="10" fillId="0" borderId="59" xfId="0" applyFont="1" applyBorder="1" applyAlignment="1" applyProtection="1">
      <alignment vertical="top" wrapText="1" readingOrder="1"/>
      <protection locked="0"/>
    </xf>
    <xf numFmtId="0" fontId="3" fillId="0" borderId="59" xfId="0" applyFont="1" applyBorder="1" applyAlignment="1" applyProtection="1">
      <alignment vertical="top" wrapText="1"/>
      <protection locked="0"/>
    </xf>
    <xf numFmtId="0" fontId="6" fillId="0" borderId="59" xfId="0" applyFont="1" applyBorder="1" applyAlignment="1" applyProtection="1">
      <alignment vertical="top" wrapText="1"/>
      <protection locked="0"/>
    </xf>
    <xf numFmtId="3" fontId="10" fillId="0" borderId="42" xfId="0" applyNumberFormat="1" applyFont="1" applyBorder="1" applyAlignment="1" applyProtection="1">
      <alignment vertical="top" wrapText="1" readingOrder="1"/>
      <protection locked="0"/>
    </xf>
    <xf numFmtId="3" fontId="10" fillId="0" borderId="70" xfId="0" applyNumberFormat="1" applyFont="1" applyBorder="1" applyAlignment="1" applyProtection="1">
      <alignment vertical="top" wrapText="1" readingOrder="1"/>
      <protection locked="0"/>
    </xf>
    <xf numFmtId="0" fontId="11" fillId="0" borderId="60" xfId="0" applyFont="1" applyBorder="1" applyAlignment="1" applyProtection="1">
      <alignment vertical="top" wrapText="1" readingOrder="1"/>
      <protection locked="0"/>
    </xf>
    <xf numFmtId="3" fontId="10" fillId="0" borderId="4" xfId="0" applyNumberFormat="1" applyFont="1" applyBorder="1" applyAlignment="1" applyProtection="1">
      <alignment vertical="top" wrapText="1" readingOrder="1"/>
      <protection locked="0"/>
    </xf>
    <xf numFmtId="3" fontId="6" fillId="0" borderId="71" xfId="1" applyNumberFormat="1" applyFont="1" applyBorder="1" applyAlignment="1">
      <alignment horizontal="right" vertical="center"/>
    </xf>
    <xf numFmtId="3" fontId="6" fillId="0" borderId="72" xfId="1" applyNumberFormat="1" applyFont="1" applyBorder="1" applyAlignment="1">
      <alignment horizontal="right" vertical="center"/>
    </xf>
    <xf numFmtId="3" fontId="6" fillId="0" borderId="73" xfId="1" applyNumberFormat="1" applyFont="1" applyBorder="1" applyAlignment="1">
      <alignment horizontal="right" vertical="center"/>
    </xf>
    <xf numFmtId="3" fontId="10" fillId="0" borderId="74" xfId="0" applyNumberFormat="1" applyFont="1" applyBorder="1" applyAlignment="1" applyProtection="1">
      <alignment vertical="top" wrapText="1" readingOrder="1"/>
      <protection locked="0"/>
    </xf>
    <xf numFmtId="3" fontId="11" fillId="0" borderId="75" xfId="0" applyNumberFormat="1" applyFont="1" applyBorder="1" applyAlignment="1" applyProtection="1">
      <alignment vertical="top" wrapText="1" readingOrder="1"/>
      <protection locked="0"/>
    </xf>
    <xf numFmtId="0" fontId="11" fillId="0" borderId="75" xfId="0" applyFont="1" applyBorder="1" applyAlignment="1" applyProtection="1">
      <alignment vertical="top" wrapText="1" readingOrder="1"/>
      <protection locked="0"/>
    </xf>
    <xf numFmtId="3" fontId="3" fillId="0" borderId="59" xfId="1" applyNumberFormat="1" applyFont="1" applyFill="1" applyBorder="1" applyAlignment="1">
      <alignment horizontal="right" vertical="center"/>
    </xf>
    <xf numFmtId="49" fontId="3" fillId="0" borderId="76" xfId="0" applyNumberFormat="1" applyFont="1" applyFill="1" applyBorder="1" applyAlignment="1">
      <alignment horizontal="left" vertical="center"/>
    </xf>
    <xf numFmtId="49" fontId="6" fillId="0" borderId="77" xfId="0" applyNumberFormat="1" applyFont="1" applyFill="1" applyBorder="1" applyAlignment="1">
      <alignment horizontal="left" vertical="center" indent="2"/>
    </xf>
    <xf numFmtId="49" fontId="6" fillId="0" borderId="78" xfId="0" applyNumberFormat="1" applyFont="1" applyFill="1" applyBorder="1" applyAlignment="1">
      <alignment horizontal="left" vertical="center" indent="2"/>
    </xf>
    <xf numFmtId="49" fontId="3" fillId="0" borderId="14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 indent="2"/>
    </xf>
    <xf numFmtId="49" fontId="6" fillId="0" borderId="14" xfId="0" applyNumberFormat="1" applyFont="1" applyFill="1" applyBorder="1" applyAlignment="1">
      <alignment horizontal="left" vertical="center" indent="4"/>
    </xf>
    <xf numFmtId="49" fontId="6" fillId="0" borderId="14" xfId="0" applyNumberFormat="1" applyFont="1" applyFill="1" applyBorder="1" applyAlignment="1">
      <alignment horizontal="left" vertical="center" wrapText="1" indent="4"/>
    </xf>
    <xf numFmtId="49" fontId="6" fillId="0" borderId="78" xfId="0" applyNumberFormat="1" applyFont="1" applyFill="1" applyBorder="1" applyAlignment="1">
      <alignment horizontal="left" vertical="center" wrapText="1" indent="4"/>
    </xf>
    <xf numFmtId="49" fontId="6" fillId="0" borderId="79" xfId="0" applyNumberFormat="1" applyFont="1" applyFill="1" applyBorder="1" applyAlignment="1">
      <alignment horizontal="left" vertical="center" wrapText="1" indent="4"/>
    </xf>
    <xf numFmtId="49" fontId="6" fillId="0" borderId="14" xfId="0" applyNumberFormat="1" applyFont="1" applyFill="1" applyBorder="1" applyAlignment="1">
      <alignment horizontal="left" vertical="center" wrapText="1" indent="2"/>
    </xf>
    <xf numFmtId="49" fontId="6" fillId="0" borderId="80" xfId="0" applyNumberFormat="1" applyFont="1" applyFill="1" applyBorder="1" applyAlignment="1">
      <alignment horizontal="left" vertical="center" indent="2"/>
    </xf>
    <xf numFmtId="3" fontId="3" fillId="0" borderId="81" xfId="0" applyNumberFormat="1" applyFont="1" applyBorder="1" applyAlignment="1">
      <alignment horizontal="right" vertical="center"/>
    </xf>
    <xf numFmtId="3" fontId="3" fillId="0" borderId="59" xfId="0" applyNumberFormat="1" applyFont="1" applyFill="1" applyBorder="1" applyAlignment="1">
      <alignment horizontal="right" vertical="center"/>
    </xf>
    <xf numFmtId="3" fontId="6" fillId="0" borderId="59" xfId="1" applyNumberFormat="1" applyFont="1" applyFill="1" applyBorder="1" applyAlignment="1">
      <alignment horizontal="right" vertical="center"/>
    </xf>
    <xf numFmtId="3" fontId="6" fillId="0" borderId="59" xfId="0" applyNumberFormat="1" applyFont="1" applyFill="1" applyBorder="1" applyAlignment="1">
      <alignment horizontal="right" vertical="center"/>
    </xf>
    <xf numFmtId="3" fontId="3" fillId="0" borderId="59" xfId="1" applyNumberFormat="1" applyFont="1" applyBorder="1" applyAlignment="1">
      <alignment horizontal="right" vertical="center"/>
    </xf>
    <xf numFmtId="3" fontId="6" fillId="0" borderId="59" xfId="1" applyNumberFormat="1" applyFont="1" applyBorder="1" applyAlignment="1">
      <alignment horizontal="right" vertical="center"/>
    </xf>
    <xf numFmtId="0" fontId="11" fillId="0" borderId="25" xfId="0" applyFont="1" applyBorder="1" applyAlignment="1" applyProtection="1">
      <alignment vertical="top" wrapText="1" readingOrder="1"/>
      <protection locked="0"/>
    </xf>
    <xf numFmtId="0" fontId="10" fillId="0" borderId="21" xfId="0" applyFont="1" applyBorder="1" applyAlignment="1" applyProtection="1">
      <alignment horizontal="center" wrapText="1" readingOrder="1"/>
      <protection locked="0"/>
    </xf>
    <xf numFmtId="0" fontId="10" fillId="0" borderId="59" xfId="0" applyFont="1" applyBorder="1" applyAlignment="1" applyProtection="1">
      <alignment vertical="center" wrapText="1" readingOrder="1"/>
      <protection locked="0"/>
    </xf>
    <xf numFmtId="0" fontId="11" fillId="2" borderId="82" xfId="0" applyFont="1" applyFill="1" applyBorder="1" applyAlignment="1" applyProtection="1">
      <alignment vertical="top" wrapText="1" readingOrder="1"/>
      <protection locked="0"/>
    </xf>
    <xf numFmtId="0" fontId="11" fillId="2" borderId="26" xfId="0" applyFont="1" applyFill="1" applyBorder="1" applyAlignment="1" applyProtection="1">
      <alignment vertical="top" wrapText="1" readingOrder="1"/>
      <protection locked="0"/>
    </xf>
    <xf numFmtId="0" fontId="16" fillId="0" borderId="59" xfId="0" applyFont="1" applyFill="1" applyBorder="1" applyAlignment="1">
      <alignment wrapText="1" readingOrder="1"/>
    </xf>
    <xf numFmtId="0" fontId="15" fillId="0" borderId="51" xfId="0" applyFont="1" applyFill="1" applyBorder="1" applyAlignment="1">
      <alignment horizontal="center" wrapText="1" readingOrder="1"/>
    </xf>
    <xf numFmtId="0" fontId="15" fillId="0" borderId="57" xfId="0" applyFont="1" applyFill="1" applyBorder="1" applyAlignment="1">
      <alignment horizontal="center" wrapText="1" readingOrder="1"/>
    </xf>
    <xf numFmtId="0" fontId="16" fillId="0" borderId="52" xfId="0" applyFont="1" applyFill="1" applyBorder="1" applyAlignment="1">
      <alignment horizontal="center" wrapText="1" readingOrder="1"/>
    </xf>
    <xf numFmtId="0" fontId="15" fillId="0" borderId="49" xfId="0" applyFont="1" applyFill="1" applyBorder="1" applyAlignment="1">
      <alignment horizontal="center" wrapText="1" readingOrder="1"/>
    </xf>
    <xf numFmtId="0" fontId="6" fillId="0" borderId="0" xfId="0" applyFont="1" applyAlignment="1">
      <alignment horizontal="center"/>
    </xf>
    <xf numFmtId="3" fontId="11" fillId="0" borderId="59" xfId="0" applyNumberFormat="1" applyFont="1" applyBorder="1" applyAlignment="1" applyProtection="1">
      <alignment vertical="top" wrapText="1" readingOrder="1"/>
      <protection locked="0"/>
    </xf>
    <xf numFmtId="0" fontId="10" fillId="0" borderId="31" xfId="0" applyFont="1" applyBorder="1" applyAlignment="1" applyProtection="1">
      <alignment horizontal="center" wrapText="1" readingOrder="1"/>
      <protection locked="0"/>
    </xf>
    <xf numFmtId="0" fontId="10" fillId="0" borderId="30" xfId="0" applyFont="1" applyBorder="1" applyAlignment="1" applyProtection="1">
      <alignment vertical="top" wrapText="1" readingOrder="1"/>
      <protection locked="0"/>
    </xf>
    <xf numFmtId="0" fontId="11" fillId="0" borderId="30" xfId="0" applyFont="1" applyBorder="1" applyAlignment="1" applyProtection="1">
      <alignment vertical="top" wrapText="1" readingOrder="1"/>
      <protection locked="0"/>
    </xf>
    <xf numFmtId="0" fontId="10" fillId="2" borderId="21" xfId="0" applyFont="1" applyFill="1" applyBorder="1" applyAlignment="1" applyProtection="1">
      <alignment vertical="top" wrapText="1" readingOrder="1"/>
      <protection locked="0"/>
    </xf>
    <xf numFmtId="0" fontId="10" fillId="0" borderId="24" xfId="0" applyFont="1" applyBorder="1" applyAlignment="1" applyProtection="1">
      <alignment vertical="top" wrapText="1" readingOrder="1"/>
      <protection locked="0"/>
    </xf>
    <xf numFmtId="0" fontId="11" fillId="0" borderId="27" xfId="0" applyFont="1" applyBorder="1" applyAlignment="1" applyProtection="1">
      <alignment vertical="top" wrapText="1" readingOrder="1"/>
      <protection locked="0"/>
    </xf>
    <xf numFmtId="0" fontId="11" fillId="0" borderId="30" xfId="0" applyFont="1" applyBorder="1" applyAlignment="1" applyProtection="1">
      <alignment horizontal="left" vertical="top" wrapText="1" indent="1" readingOrder="1"/>
      <protection locked="0"/>
    </xf>
    <xf numFmtId="0" fontId="23" fillId="0" borderId="0" xfId="0" applyFont="1"/>
    <xf numFmtId="0" fontId="24" fillId="0" borderId="0" xfId="3" applyAlignment="1">
      <alignment horizontal="center"/>
    </xf>
    <xf numFmtId="0" fontId="24" fillId="0" borderId="0" xfId="3" applyAlignment="1">
      <alignment vertical="center"/>
    </xf>
    <xf numFmtId="0" fontId="24" fillId="0" borderId="0" xfId="3" applyFill="1" applyAlignment="1">
      <alignment horizontal="center"/>
    </xf>
    <xf numFmtId="0" fontId="18" fillId="0" borderId="3" xfId="0" applyFont="1" applyBorder="1"/>
    <xf numFmtId="49" fontId="3" fillId="0" borderId="83" xfId="0" applyNumberFormat="1" applyFont="1" applyFill="1" applyBorder="1" applyAlignment="1">
      <alignment horizontal="left" vertical="top"/>
    </xf>
    <xf numFmtId="49" fontId="6" fillId="0" borderId="83" xfId="0" applyNumberFormat="1" applyFont="1" applyFill="1" applyBorder="1" applyAlignment="1">
      <alignment horizontal="left" vertical="center" indent="2"/>
    </xf>
    <xf numFmtId="3" fontId="3" fillId="0" borderId="61" xfId="1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8" fillId="0" borderId="3" xfId="0" applyFont="1" applyBorder="1" applyAlignment="1">
      <alignment vertical="top"/>
    </xf>
    <xf numFmtId="0" fontId="0" fillId="0" borderId="3" xfId="0" applyBorder="1"/>
    <xf numFmtId="0" fontId="15" fillId="0" borderId="3" xfId="0" applyFont="1" applyFill="1" applyBorder="1" applyAlignment="1">
      <alignment vertical="top" wrapText="1" readingOrder="1"/>
    </xf>
    <xf numFmtId="0" fontId="6" fillId="0" borderId="3" xfId="0" applyFont="1" applyBorder="1"/>
    <xf numFmtId="0" fontId="3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11" fillId="0" borderId="61" xfId="0" applyFont="1" applyBorder="1" applyAlignment="1" applyProtection="1">
      <alignment vertical="top" wrapText="1" readingOrder="1"/>
      <protection locked="0"/>
    </xf>
    <xf numFmtId="0" fontId="10" fillId="0" borderId="61" xfId="0" applyFont="1" applyBorder="1" applyAlignment="1" applyProtection="1">
      <alignment vertical="top" wrapText="1" readingOrder="1"/>
      <protection locked="0"/>
    </xf>
    <xf numFmtId="0" fontId="15" fillId="0" borderId="60" xfId="0" applyFont="1" applyFill="1" applyBorder="1" applyAlignment="1">
      <alignment wrapText="1" readingOrder="1"/>
    </xf>
    <xf numFmtId="0" fontId="16" fillId="0" borderId="8" xfId="0" applyFont="1" applyFill="1" applyBorder="1" applyAlignment="1">
      <alignment wrapText="1" readingOrder="1"/>
    </xf>
    <xf numFmtId="0" fontId="15" fillId="0" borderId="8" xfId="0" applyFont="1" applyFill="1" applyBorder="1" applyAlignment="1">
      <alignment wrapText="1" readingOrder="1"/>
    </xf>
    <xf numFmtId="0" fontId="8" fillId="0" borderId="3" xfId="0" applyFont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/>
    </xf>
    <xf numFmtId="49" fontId="6" fillId="0" borderId="13" xfId="0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left" vertical="top"/>
    </xf>
    <xf numFmtId="49" fontId="3" fillId="0" borderId="11" xfId="0" applyNumberFormat="1" applyFont="1" applyFill="1" applyBorder="1" applyAlignment="1">
      <alignment horizontal="left" vertical="top"/>
    </xf>
    <xf numFmtId="49" fontId="3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49" fontId="3" fillId="0" borderId="14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0" fontId="10" fillId="0" borderId="30" xfId="0" applyFont="1" applyBorder="1" applyAlignment="1" applyProtection="1">
      <alignment wrapText="1" readingOrder="1"/>
      <protection locked="0"/>
    </xf>
    <xf numFmtId="0" fontId="19" fillId="0" borderId="27" xfId="0" applyFont="1" applyBorder="1" applyAlignment="1" applyProtection="1">
      <alignment vertical="top" wrapText="1"/>
      <protection locked="0"/>
    </xf>
    <xf numFmtId="0" fontId="19" fillId="0" borderId="23" xfId="0" applyFont="1" applyBorder="1" applyAlignment="1" applyProtection="1">
      <alignment vertical="top" wrapText="1"/>
      <protection locked="0"/>
    </xf>
    <xf numFmtId="0" fontId="19" fillId="0" borderId="28" xfId="0" applyFont="1" applyBorder="1" applyAlignment="1" applyProtection="1">
      <alignment vertical="top" wrapText="1"/>
      <protection locked="0"/>
    </xf>
    <xf numFmtId="0" fontId="19" fillId="0" borderId="29" xfId="0" applyFont="1" applyBorder="1" applyAlignment="1" applyProtection="1">
      <alignment vertical="top" wrapText="1"/>
      <protection locked="0"/>
    </xf>
    <xf numFmtId="0" fontId="10" fillId="0" borderId="30" xfId="0" applyFont="1" applyBorder="1" applyAlignment="1" applyProtection="1">
      <alignment horizontal="center" wrapText="1" readingOrder="1"/>
      <protection locked="0"/>
    </xf>
    <xf numFmtId="0" fontId="19" fillId="0" borderId="26" xfId="0" applyFont="1" applyBorder="1" applyAlignment="1" applyProtection="1">
      <alignment vertical="top" wrapText="1"/>
      <protection locked="0"/>
    </xf>
    <xf numFmtId="0" fontId="10" fillId="0" borderId="30" xfId="0" applyFont="1" applyBorder="1" applyAlignment="1" applyProtection="1">
      <alignment vertical="top" wrapText="1" readingOrder="1"/>
      <protection locked="0"/>
    </xf>
    <xf numFmtId="0" fontId="19" fillId="0" borderId="25" xfId="0" applyFont="1" applyBorder="1" applyAlignment="1" applyProtection="1">
      <alignment vertical="top" wrapText="1"/>
      <protection locked="0"/>
    </xf>
    <xf numFmtId="0" fontId="10" fillId="0" borderId="21" xfId="0" applyFont="1" applyBorder="1" applyAlignment="1" applyProtection="1">
      <alignment horizontal="left" vertical="top" wrapText="1" readingOrder="1"/>
      <protection locked="0"/>
    </xf>
    <xf numFmtId="0" fontId="10" fillId="0" borderId="31" xfId="0" applyFont="1" applyBorder="1" applyAlignment="1" applyProtection="1">
      <alignment horizontal="left" vertical="top" wrapText="1" readingOrder="1"/>
      <protection locked="0"/>
    </xf>
    <xf numFmtId="0" fontId="10" fillId="0" borderId="27" xfId="0" applyFont="1" applyBorder="1" applyAlignment="1" applyProtection="1">
      <alignment horizontal="left" vertical="top" wrapText="1" readingOrder="1"/>
      <protection locked="0"/>
    </xf>
    <xf numFmtId="0" fontId="22" fillId="0" borderId="25" xfId="0" applyFont="1" applyBorder="1" applyAlignment="1" applyProtection="1">
      <alignment vertical="top" wrapText="1"/>
      <protection locked="0"/>
    </xf>
    <xf numFmtId="0" fontId="11" fillId="0" borderId="30" xfId="0" applyFont="1" applyBorder="1" applyAlignment="1" applyProtection="1">
      <alignment vertical="top" wrapText="1" readingOrder="1"/>
      <protection locked="0"/>
    </xf>
    <xf numFmtId="0" fontId="19" fillId="0" borderId="31" xfId="0" applyFont="1" applyBorder="1" applyAlignment="1" applyProtection="1">
      <alignment vertical="top" wrapText="1"/>
      <protection locked="0"/>
    </xf>
    <xf numFmtId="0" fontId="8" fillId="0" borderId="54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3" xfId="0" applyFont="1" applyBorder="1" applyAlignment="1">
      <alignment vertical="top"/>
    </xf>
    <xf numFmtId="0" fontId="11" fillId="2" borderId="24" xfId="0" applyFont="1" applyFill="1" applyBorder="1" applyAlignment="1" applyProtection="1">
      <alignment horizontal="left" vertical="top" wrapText="1" readingOrder="1"/>
      <protection locked="0"/>
    </xf>
    <xf numFmtId="0" fontId="11" fillId="2" borderId="33" xfId="0" applyFont="1" applyFill="1" applyBorder="1" applyAlignment="1" applyProtection="1">
      <alignment horizontal="left" vertical="top" wrapText="1" readingOrder="1"/>
      <protection locked="0"/>
    </xf>
    <xf numFmtId="0" fontId="8" fillId="0" borderId="0" xfId="0" applyFont="1" applyBorder="1" applyAlignment="1">
      <alignment vertical="top"/>
    </xf>
    <xf numFmtId="0" fontId="10" fillId="2" borderId="32" xfId="0" applyFont="1" applyFill="1" applyBorder="1" applyAlignment="1" applyProtection="1">
      <alignment vertical="top" wrapText="1" readingOrder="1"/>
      <protection locked="0"/>
    </xf>
    <xf numFmtId="0" fontId="10" fillId="2" borderId="33" xfId="0" applyFont="1" applyFill="1" applyBorder="1" applyAlignment="1" applyProtection="1">
      <alignment vertical="top" wrapText="1" readingOrder="1"/>
      <protection locked="0"/>
    </xf>
    <xf numFmtId="0" fontId="10" fillId="2" borderId="21" xfId="0" applyFont="1" applyFill="1" applyBorder="1" applyAlignment="1" applyProtection="1">
      <alignment vertical="top" wrapText="1" readingOrder="1"/>
      <protection locked="0"/>
    </xf>
    <xf numFmtId="0" fontId="10" fillId="2" borderId="31" xfId="0" applyFont="1" applyFill="1" applyBorder="1" applyAlignment="1" applyProtection="1">
      <alignment vertical="top" wrapText="1" readingOrder="1"/>
      <protection locked="0"/>
    </xf>
    <xf numFmtId="0" fontId="10" fillId="2" borderId="24" xfId="0" applyFont="1" applyFill="1" applyBorder="1" applyAlignment="1" applyProtection="1">
      <alignment vertical="top" wrapText="1" readingOrder="1"/>
      <protection locked="0"/>
    </xf>
    <xf numFmtId="0" fontId="10" fillId="2" borderId="26" xfId="0" applyFont="1" applyFill="1" applyBorder="1" applyAlignment="1" applyProtection="1">
      <alignment vertical="top" wrapText="1" readingOrder="1"/>
      <protection locked="0"/>
    </xf>
    <xf numFmtId="0" fontId="8" fillId="0" borderId="5" xfId="0" applyFont="1" applyBorder="1" applyAlignment="1">
      <alignment vertical="top"/>
    </xf>
    <xf numFmtId="0" fontId="10" fillId="2" borderId="27" xfId="0" applyFont="1" applyFill="1" applyBorder="1" applyAlignment="1" applyProtection="1">
      <alignment vertical="top" wrapText="1" readingOrder="1"/>
      <protection locked="0"/>
    </xf>
    <xf numFmtId="0" fontId="11" fillId="2" borderId="26" xfId="0" applyFont="1" applyFill="1" applyBorder="1" applyAlignment="1" applyProtection="1">
      <alignment horizontal="left" vertical="top" wrapText="1" readingOrder="1"/>
      <protection locked="0"/>
    </xf>
    <xf numFmtId="0" fontId="11" fillId="2" borderId="21" xfId="0" applyFont="1" applyFill="1" applyBorder="1" applyAlignment="1" applyProtection="1">
      <alignment vertical="top" wrapText="1" readingOrder="1"/>
      <protection locked="0"/>
    </xf>
    <xf numFmtId="0" fontId="11" fillId="2" borderId="31" xfId="0" applyFont="1" applyFill="1" applyBorder="1" applyAlignment="1" applyProtection="1">
      <alignment vertical="top" wrapText="1" readingOrder="1"/>
      <protection locked="0"/>
    </xf>
    <xf numFmtId="0" fontId="11" fillId="2" borderId="27" xfId="0" applyFont="1" applyFill="1" applyBorder="1" applyAlignment="1" applyProtection="1">
      <alignment vertical="top" wrapText="1" readingOrder="1"/>
      <protection locked="0"/>
    </xf>
    <xf numFmtId="0" fontId="10" fillId="0" borderId="24" xfId="0" applyFont="1" applyBorder="1" applyAlignment="1" applyProtection="1">
      <alignment vertical="top" wrapText="1" readingOrder="1"/>
      <protection locked="0"/>
    </xf>
    <xf numFmtId="0" fontId="10" fillId="0" borderId="26" xfId="0" applyFont="1" applyBorder="1" applyAlignment="1" applyProtection="1">
      <alignment vertical="top" wrapText="1" readingOrder="1"/>
      <protection locked="0"/>
    </xf>
    <xf numFmtId="0" fontId="11" fillId="0" borderId="24" xfId="0" applyFont="1" applyBorder="1" applyAlignment="1" applyProtection="1">
      <alignment horizontal="left" vertical="top" wrapText="1" readingOrder="1"/>
      <protection locked="0"/>
    </xf>
    <xf numFmtId="0" fontId="11" fillId="0" borderId="26" xfId="0" applyFont="1" applyBorder="1" applyAlignment="1" applyProtection="1">
      <alignment horizontal="left" vertical="top" wrapText="1" readingOrder="1"/>
      <protection locked="0"/>
    </xf>
    <xf numFmtId="0" fontId="11" fillId="0" borderId="31" xfId="0" applyFont="1" applyBorder="1" applyAlignment="1" applyProtection="1">
      <alignment vertical="top" wrapText="1" readingOrder="1"/>
      <protection locked="0"/>
    </xf>
    <xf numFmtId="0" fontId="11" fillId="0" borderId="27" xfId="0" applyFont="1" applyBorder="1" applyAlignment="1" applyProtection="1">
      <alignment vertical="top" wrapText="1" readingOrder="1"/>
      <protection locked="0"/>
    </xf>
    <xf numFmtId="0" fontId="10" fillId="2" borderId="24" xfId="0" applyFont="1" applyFill="1" applyBorder="1" applyAlignment="1" applyProtection="1">
      <alignment horizontal="left" vertical="top" wrapText="1" readingOrder="1"/>
      <protection locked="0"/>
    </xf>
    <xf numFmtId="0" fontId="10" fillId="2" borderId="26" xfId="0" applyFont="1" applyFill="1" applyBorder="1" applyAlignment="1" applyProtection="1">
      <alignment horizontal="left" vertical="top" wrapText="1" readingOrder="1"/>
      <protection locked="0"/>
    </xf>
    <xf numFmtId="0" fontId="10" fillId="0" borderId="24" xfId="0" applyFont="1" applyBorder="1" applyAlignment="1" applyProtection="1">
      <alignment horizontal="center" vertical="top" wrapText="1" readingOrder="1"/>
      <protection locked="0"/>
    </xf>
    <xf numFmtId="0" fontId="10" fillId="0" borderId="25" xfId="0" applyFont="1" applyBorder="1" applyAlignment="1" applyProtection="1">
      <alignment horizontal="center" vertical="top" wrapText="1" readingOrder="1"/>
      <protection locked="0"/>
    </xf>
    <xf numFmtId="0" fontId="10" fillId="0" borderId="26" xfId="0" applyFont="1" applyBorder="1" applyAlignment="1" applyProtection="1">
      <alignment horizontal="center" vertical="top" wrapText="1" readingOrder="1"/>
      <protection locked="0"/>
    </xf>
    <xf numFmtId="49" fontId="1" fillId="0" borderId="15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left" vertical="center"/>
    </xf>
    <xf numFmtId="0" fontId="10" fillId="0" borderId="21" xfId="0" applyFont="1" applyBorder="1" applyAlignment="1" applyProtection="1">
      <alignment wrapText="1" readingOrder="1"/>
      <protection locked="0"/>
    </xf>
    <xf numFmtId="0" fontId="10" fillId="0" borderId="27" xfId="0" applyFont="1" applyBorder="1" applyAlignment="1" applyProtection="1">
      <alignment wrapText="1" readingOrder="1"/>
      <protection locked="0"/>
    </xf>
    <xf numFmtId="0" fontId="10" fillId="0" borderId="22" xfId="0" applyFont="1" applyBorder="1" applyAlignment="1" applyProtection="1">
      <alignment wrapText="1" readingOrder="1"/>
      <protection locked="0"/>
    </xf>
    <xf numFmtId="0" fontId="10" fillId="0" borderId="23" xfId="0" applyFont="1" applyBorder="1" applyAlignment="1" applyProtection="1">
      <alignment wrapText="1" readingOrder="1"/>
      <protection locked="0"/>
    </xf>
    <xf numFmtId="0" fontId="10" fillId="0" borderId="28" xfId="0" applyFont="1" applyBorder="1" applyAlignment="1" applyProtection="1">
      <alignment wrapText="1" readingOrder="1"/>
      <protection locked="0"/>
    </xf>
    <xf numFmtId="0" fontId="10" fillId="0" borderId="29" xfId="0" applyFont="1" applyBorder="1" applyAlignment="1" applyProtection="1">
      <alignment wrapText="1" readingOrder="1"/>
      <protection locked="0"/>
    </xf>
    <xf numFmtId="49" fontId="13" fillId="0" borderId="0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6" fillId="0" borderId="31" xfId="0" applyFont="1" applyBorder="1" applyAlignment="1" applyProtection="1">
      <alignment vertical="top" wrapText="1"/>
      <protection locked="0"/>
    </xf>
    <xf numFmtId="0" fontId="10" fillId="0" borderId="23" xfId="0" applyFont="1" applyFill="1" applyBorder="1" applyAlignment="1" applyProtection="1">
      <alignment horizontal="left" vertical="top" wrapText="1" readingOrder="1"/>
      <protection locked="0"/>
    </xf>
    <xf numFmtId="0" fontId="10" fillId="0" borderId="68" xfId="0" applyFont="1" applyFill="1" applyBorder="1" applyAlignment="1" applyProtection="1">
      <alignment horizontal="left" vertical="top" wrapText="1" readingOrder="1"/>
      <protection locked="0"/>
    </xf>
    <xf numFmtId="0" fontId="10" fillId="0" borderId="54" xfId="0" applyFont="1" applyBorder="1" applyAlignment="1" applyProtection="1">
      <alignment horizontal="left" vertical="top" wrapText="1" readingOrder="1"/>
      <protection locked="0"/>
    </xf>
    <xf numFmtId="0" fontId="10" fillId="0" borderId="0" xfId="0" applyFont="1" applyBorder="1" applyAlignment="1" applyProtection="1">
      <alignment horizontal="left" vertical="top" wrapText="1" readingOrder="1"/>
      <protection locked="0"/>
    </xf>
    <xf numFmtId="49" fontId="1" fillId="0" borderId="0" xfId="0" applyNumberFormat="1" applyFont="1" applyBorder="1" applyAlignment="1">
      <alignment horizontal="left" vertical="top"/>
    </xf>
    <xf numFmtId="0" fontId="1" fillId="0" borderId="15" xfId="0" applyFont="1" applyFill="1" applyBorder="1" applyAlignment="1"/>
    <xf numFmtId="0" fontId="1" fillId="0" borderId="0" xfId="0" applyFont="1" applyFill="1" applyBorder="1" applyAlignment="1"/>
    <xf numFmtId="0" fontId="2" fillId="0" borderId="62" xfId="0" applyFont="1" applyFill="1" applyBorder="1" applyAlignment="1"/>
    <xf numFmtId="0" fontId="2" fillId="0" borderId="57" xfId="0" applyFont="1" applyFill="1" applyBorder="1" applyAlignment="1"/>
    <xf numFmtId="0" fontId="15" fillId="0" borderId="63" xfId="0" applyFont="1" applyFill="1" applyBorder="1" applyAlignment="1">
      <alignment vertical="top" wrapText="1" readingOrder="1"/>
    </xf>
    <xf numFmtId="0" fontId="15" fillId="0" borderId="51" xfId="0" applyFont="1" applyFill="1" applyBorder="1" applyAlignment="1">
      <alignment vertical="top" wrapText="1" readingOrder="1"/>
    </xf>
    <xf numFmtId="0" fontId="16" fillId="0" borderId="63" xfId="0" applyFont="1" applyFill="1" applyBorder="1" applyAlignment="1">
      <alignment wrapText="1" readingOrder="1"/>
    </xf>
    <xf numFmtId="0" fontId="16" fillId="0" borderId="51" xfId="0" applyFont="1" applyFill="1" applyBorder="1" applyAlignment="1">
      <alignment wrapText="1" readingOrder="1"/>
    </xf>
    <xf numFmtId="0" fontId="8" fillId="0" borderId="3" xfId="0" applyFont="1" applyFill="1" applyBorder="1" applyAlignment="1"/>
    <xf numFmtId="0" fontId="6" fillId="0" borderId="27" xfId="0" applyFont="1" applyBorder="1" applyAlignment="1" applyProtection="1">
      <alignment vertical="top" wrapText="1"/>
      <protection locked="0"/>
    </xf>
    <xf numFmtId="0" fontId="10" fillId="0" borderId="22" xfId="0" applyFont="1" applyBorder="1" applyAlignment="1" applyProtection="1">
      <alignment horizontal="left" vertical="top" wrapText="1" readingOrder="1"/>
      <protection locked="0"/>
    </xf>
    <xf numFmtId="0" fontId="19" fillId="0" borderId="53" xfId="0" applyFont="1" applyBorder="1" applyAlignment="1" applyProtection="1">
      <alignment vertical="top" wrapText="1"/>
      <protection locked="0"/>
    </xf>
    <xf numFmtId="0" fontId="11" fillId="0" borderId="24" xfId="0" applyFont="1" applyBorder="1" applyAlignment="1" applyProtection="1">
      <alignment horizontal="left" vertical="top" wrapText="1" indent="1" readingOrder="1"/>
      <protection locked="0"/>
    </xf>
    <xf numFmtId="0" fontId="11" fillId="0" borderId="25" xfId="0" applyFont="1" applyBorder="1" applyAlignment="1" applyProtection="1">
      <alignment horizontal="left" vertical="top" wrapText="1" indent="1" readingOrder="1"/>
      <protection locked="0"/>
    </xf>
    <xf numFmtId="0" fontId="11" fillId="0" borderId="30" xfId="0" applyFont="1" applyBorder="1" applyAlignment="1" applyProtection="1">
      <alignment horizontal="left" vertical="top" wrapText="1" indent="1" readingOrder="1"/>
      <protection locked="0"/>
    </xf>
    <xf numFmtId="0" fontId="19" fillId="0" borderId="27" xfId="0" applyFont="1" applyBorder="1" applyAlignment="1" applyProtection="1">
      <alignment horizontal="left" vertical="top" wrapText="1" indent="1"/>
      <protection locked="0"/>
    </xf>
    <xf numFmtId="0" fontId="11" fillId="0" borderId="25" xfId="0" applyFont="1" applyBorder="1" applyAlignment="1" applyProtection="1">
      <alignment horizontal="left" vertical="top" wrapText="1" readingOrder="1"/>
      <protection locked="0"/>
    </xf>
    <xf numFmtId="0" fontId="19" fillId="0" borderId="31" xfId="0" applyFont="1" applyBorder="1" applyAlignment="1" applyProtection="1">
      <alignment horizontal="left" vertical="top" wrapText="1" indent="1"/>
      <protection locked="0"/>
    </xf>
  </cellXfs>
  <cellStyles count="4">
    <cellStyle name="Hyperlink" xfId="3" builtinId="8"/>
    <cellStyle name="Normal" xfId="0" builtinId="0"/>
    <cellStyle name="Normal 2" xfId="1" xr:uid="{B7D45496-4FF4-40E5-8FBA-34FBE4BDCA73}"/>
    <cellStyle name="Normal 3" xfId="2" xr:uid="{2F04D363-DD42-41B2-A603-B7519A627A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1386F-4725-4C67-8EA5-D90432C4BBE8}">
  <dimension ref="A1:B10"/>
  <sheetViews>
    <sheetView workbookViewId="0">
      <selection activeCell="A3" sqref="A3"/>
    </sheetView>
  </sheetViews>
  <sheetFormatPr defaultRowHeight="15" x14ac:dyDescent="0.25"/>
  <cols>
    <col min="1" max="1" width="8.5703125" bestFit="1" customWidth="1"/>
    <col min="2" max="2" width="87.42578125" bestFit="1" customWidth="1"/>
  </cols>
  <sheetData>
    <row r="1" spans="1:2" ht="18.75" x14ac:dyDescent="0.3">
      <c r="A1" s="182" t="s">
        <v>270</v>
      </c>
      <c r="B1" s="182" t="s">
        <v>1</v>
      </c>
    </row>
    <row r="2" spans="1:2" x14ac:dyDescent="0.25">
      <c r="A2" s="183">
        <v>71</v>
      </c>
      <c r="B2" t="s">
        <v>2</v>
      </c>
    </row>
    <row r="3" spans="1:2" x14ac:dyDescent="0.25">
      <c r="A3" s="183">
        <v>72</v>
      </c>
      <c r="B3" t="s">
        <v>51</v>
      </c>
    </row>
    <row r="4" spans="1:2" x14ac:dyDescent="0.25">
      <c r="A4" s="183">
        <v>73</v>
      </c>
      <c r="B4" t="s">
        <v>80</v>
      </c>
    </row>
    <row r="5" spans="1:2" x14ac:dyDescent="0.25">
      <c r="A5" s="183">
        <v>74</v>
      </c>
      <c r="B5" t="s">
        <v>271</v>
      </c>
    </row>
    <row r="6" spans="1:2" x14ac:dyDescent="0.25">
      <c r="A6" s="183">
        <v>75</v>
      </c>
      <c r="B6" t="s">
        <v>272</v>
      </c>
    </row>
    <row r="7" spans="1:2" x14ac:dyDescent="0.25">
      <c r="A7" s="185">
        <v>76</v>
      </c>
      <c r="B7" t="s">
        <v>125</v>
      </c>
    </row>
    <row r="8" spans="1:2" x14ac:dyDescent="0.25">
      <c r="A8" s="183">
        <v>77</v>
      </c>
      <c r="B8" t="s">
        <v>213</v>
      </c>
    </row>
    <row r="9" spans="1:2" x14ac:dyDescent="0.25">
      <c r="A9" s="183">
        <v>78</v>
      </c>
      <c r="B9" t="s">
        <v>273</v>
      </c>
    </row>
    <row r="10" spans="1:2" x14ac:dyDescent="0.25">
      <c r="A10" s="183">
        <v>79</v>
      </c>
      <c r="B10" t="s">
        <v>225</v>
      </c>
    </row>
  </sheetData>
  <hyperlinks>
    <hyperlink ref="A2" location="'Table 71'!A1" display="'Table 71'!A1" xr:uid="{09DDE156-0FB7-4489-A482-B440F9785469}"/>
    <hyperlink ref="A3" location="'Table 72'!A1" display="'Table 72'!A1" xr:uid="{C13F873E-3B97-4B86-B73B-2878D1E94B91}"/>
    <hyperlink ref="A4" location="'Table 73'!A1" display="'Table 73'!A1" xr:uid="{1D2CBAC1-C50E-4CCC-B715-41B419EDD5CF}"/>
    <hyperlink ref="A5" location="'Table 74'!A1" display="'Table 74'!A1" xr:uid="{6135FD66-42FE-4C82-AEE9-8FFFC1B3EDCF}"/>
    <hyperlink ref="A6" location="'Table 75'!A1" display="'Table 75'!A1" xr:uid="{A9D55431-FECB-46B9-AD20-0AD3C5726832}"/>
    <hyperlink ref="A8" location="'Table 77'!A1" display="'Table 77'!A1" xr:uid="{F166B10C-6712-48FB-90CD-48021B107968}"/>
    <hyperlink ref="A9" location="'Table 78'!A1" display="'Table 78'!A1" xr:uid="{030C440A-451F-4C81-ADC9-887F443BEEA4}"/>
    <hyperlink ref="A10" location="'Table 79'!A1" display="'Table 79'!A1" xr:uid="{2FAF5933-CE7F-4816-944A-F9850EE92974}"/>
    <hyperlink ref="A7" location="'Table 76'!A1" display="'Table 76'!A1" xr:uid="{DBAC0C0C-A952-42FD-A7C2-F1DA389FD3D5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6124D-087E-4347-9E22-B2DF7C69B819}">
  <dimension ref="A1:R139"/>
  <sheetViews>
    <sheetView topLeftCell="A124" workbookViewId="0">
      <selection activeCell="B148" sqref="B148"/>
    </sheetView>
  </sheetViews>
  <sheetFormatPr defaultRowHeight="12.75" x14ac:dyDescent="0.25"/>
  <cols>
    <col min="1" max="1" width="47.42578125" style="38" bestFit="1" customWidth="1"/>
    <col min="2" max="2" width="49" style="38" bestFit="1" customWidth="1"/>
    <col min="3" max="3" width="26.85546875" style="34" bestFit="1" customWidth="1"/>
    <col min="4" max="4" width="8.7109375" style="38" customWidth="1"/>
    <col min="5" max="5" width="9.42578125" style="38" customWidth="1"/>
    <col min="6" max="6" width="9.7109375" style="38" customWidth="1"/>
    <col min="7" max="7" width="10" style="38" customWidth="1"/>
    <col min="8" max="8" width="13.140625" style="38" customWidth="1"/>
    <col min="9" max="9" width="9.7109375" style="38" customWidth="1"/>
    <col min="10" max="10" width="11.5703125" style="38" customWidth="1"/>
    <col min="11" max="11" width="10.28515625" style="38" customWidth="1"/>
    <col min="12" max="12" width="7.5703125" style="38" customWidth="1"/>
    <col min="13" max="13" width="9.140625" style="38" hidden="1" customWidth="1"/>
    <col min="14" max="14" width="0.140625" style="38" hidden="1" customWidth="1"/>
    <col min="15" max="18" width="9.140625" style="38" hidden="1" customWidth="1"/>
    <col min="19" max="16384" width="9.140625" style="38"/>
  </cols>
  <sheetData>
    <row r="1" spans="1:14" s="21" customFormat="1" ht="18.75" x14ac:dyDescent="0.25">
      <c r="A1" s="227" t="s">
        <v>224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N1" s="184" t="s">
        <v>269</v>
      </c>
    </row>
    <row r="2" spans="1:14" s="21" customFormat="1" ht="18.75" x14ac:dyDescent="0.25">
      <c r="A2" s="227" t="s">
        <v>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14" s="21" customFormat="1" ht="18.75" x14ac:dyDescent="0.25">
      <c r="A3" s="228" t="s">
        <v>225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</row>
    <row r="4" spans="1:14" s="67" customFormat="1" x14ac:dyDescent="0.2">
      <c r="A4" s="229" t="s">
        <v>52</v>
      </c>
      <c r="B4" s="277" t="s">
        <v>53</v>
      </c>
      <c r="C4" s="86"/>
      <c r="D4" s="87"/>
      <c r="E4" s="234" t="s">
        <v>226</v>
      </c>
      <c r="F4" s="237"/>
      <c r="G4" s="237"/>
      <c r="H4" s="235"/>
      <c r="I4" s="234" t="s">
        <v>227</v>
      </c>
      <c r="J4" s="237"/>
      <c r="K4" s="235"/>
      <c r="L4" s="87"/>
    </row>
    <row r="5" spans="1:14" s="67" customFormat="1" ht="38.25" x14ac:dyDescent="0.2">
      <c r="A5" s="230"/>
      <c r="B5" s="306"/>
      <c r="C5" s="88"/>
      <c r="D5" s="175" t="s">
        <v>10</v>
      </c>
      <c r="E5" s="164" t="s">
        <v>228</v>
      </c>
      <c r="F5" s="164" t="s">
        <v>229</v>
      </c>
      <c r="G5" s="164" t="s">
        <v>230</v>
      </c>
      <c r="H5" s="164" t="s">
        <v>231</v>
      </c>
      <c r="I5" s="164" t="s">
        <v>232</v>
      </c>
      <c r="J5" s="164" t="s">
        <v>233</v>
      </c>
      <c r="K5" s="164" t="s">
        <v>234</v>
      </c>
      <c r="L5" s="175" t="s">
        <v>235</v>
      </c>
    </row>
    <row r="6" spans="1:14" s="82" customFormat="1" x14ac:dyDescent="0.2">
      <c r="A6" s="176" t="s">
        <v>59</v>
      </c>
      <c r="B6" s="179" t="s">
        <v>10</v>
      </c>
      <c r="C6" s="163"/>
      <c r="D6" s="132">
        <f t="shared" ref="D6:K6" si="0">SUM(D59,D73,D87,D97)</f>
        <v>460</v>
      </c>
      <c r="E6" s="132">
        <f t="shared" si="0"/>
        <v>71</v>
      </c>
      <c r="F6" s="132">
        <f t="shared" si="0"/>
        <v>10</v>
      </c>
      <c r="G6" s="132">
        <f t="shared" si="0"/>
        <v>253</v>
      </c>
      <c r="H6" s="132">
        <f t="shared" si="0"/>
        <v>0</v>
      </c>
      <c r="I6" s="132">
        <f t="shared" si="0"/>
        <v>3</v>
      </c>
      <c r="J6" s="132">
        <f t="shared" si="0"/>
        <v>34</v>
      </c>
      <c r="K6" s="132">
        <f t="shared" si="0"/>
        <v>12</v>
      </c>
      <c r="L6" s="132">
        <f>SUM(L59,L73,L87,L97)</f>
        <v>77</v>
      </c>
    </row>
    <row r="7" spans="1:14" s="82" customFormat="1" ht="12.75" customHeight="1" x14ac:dyDescent="0.2">
      <c r="A7" s="236" t="s">
        <v>236</v>
      </c>
      <c r="B7" s="98" t="s">
        <v>10</v>
      </c>
      <c r="C7" s="163"/>
      <c r="D7" s="132">
        <v>0</v>
      </c>
      <c r="E7" s="161" t="s">
        <v>14</v>
      </c>
      <c r="F7" s="161" t="s">
        <v>14</v>
      </c>
      <c r="G7" s="161" t="s">
        <v>14</v>
      </c>
      <c r="H7" s="161" t="s">
        <v>14</v>
      </c>
      <c r="I7" s="161" t="s">
        <v>14</v>
      </c>
      <c r="J7" s="161" t="s">
        <v>14</v>
      </c>
      <c r="K7" s="161" t="s">
        <v>14</v>
      </c>
      <c r="L7" s="131">
        <v>0</v>
      </c>
    </row>
    <row r="8" spans="1:14" s="65" customFormat="1" x14ac:dyDescent="0.25">
      <c r="A8" s="230"/>
      <c r="B8" s="307" t="s">
        <v>71</v>
      </c>
      <c r="C8" s="308"/>
      <c r="D8" s="132">
        <v>0</v>
      </c>
      <c r="E8" s="161" t="s">
        <v>14</v>
      </c>
      <c r="F8" s="161" t="s">
        <v>14</v>
      </c>
      <c r="G8" s="161" t="s">
        <v>14</v>
      </c>
      <c r="H8" s="161" t="s">
        <v>14</v>
      </c>
      <c r="I8" s="161" t="s">
        <v>14</v>
      </c>
      <c r="J8" s="161" t="s">
        <v>14</v>
      </c>
      <c r="K8" s="161" t="s">
        <v>14</v>
      </c>
      <c r="L8" s="131">
        <v>0</v>
      </c>
    </row>
    <row r="9" spans="1:14" s="82" customFormat="1" x14ac:dyDescent="0.2">
      <c r="A9" s="236" t="s">
        <v>237</v>
      </c>
      <c r="B9" s="98" t="s">
        <v>10</v>
      </c>
      <c r="C9" s="163"/>
      <c r="D9" s="132">
        <v>0</v>
      </c>
      <c r="E9" s="161" t="s">
        <v>14</v>
      </c>
      <c r="F9" s="161" t="s">
        <v>14</v>
      </c>
      <c r="G9" s="161" t="s">
        <v>14</v>
      </c>
      <c r="H9" s="161" t="s">
        <v>14</v>
      </c>
      <c r="I9" s="161" t="s">
        <v>14</v>
      </c>
      <c r="J9" s="161" t="s">
        <v>14</v>
      </c>
      <c r="K9" s="161" t="s">
        <v>14</v>
      </c>
      <c r="L9" s="161" t="s">
        <v>14</v>
      </c>
    </row>
    <row r="10" spans="1:14" s="66" customFormat="1" x14ac:dyDescent="0.2">
      <c r="A10" s="230"/>
      <c r="B10" s="307" t="s">
        <v>71</v>
      </c>
      <c r="C10" s="308"/>
      <c r="D10" s="132">
        <v>0</v>
      </c>
      <c r="E10" s="161" t="s">
        <v>14</v>
      </c>
      <c r="F10" s="161" t="s">
        <v>14</v>
      </c>
      <c r="G10" s="161" t="s">
        <v>14</v>
      </c>
      <c r="H10" s="161" t="s">
        <v>14</v>
      </c>
      <c r="I10" s="161" t="s">
        <v>14</v>
      </c>
      <c r="J10" s="161" t="s">
        <v>14</v>
      </c>
      <c r="K10" s="161" t="s">
        <v>14</v>
      </c>
      <c r="L10" s="161" t="s">
        <v>14</v>
      </c>
    </row>
    <row r="11" spans="1:14" s="66" customFormat="1" x14ac:dyDescent="0.2">
      <c r="A11" s="236" t="s">
        <v>238</v>
      </c>
      <c r="B11" s="98" t="s">
        <v>10</v>
      </c>
      <c r="C11" s="163"/>
      <c r="D11" s="132">
        <v>0</v>
      </c>
      <c r="E11" s="161" t="s">
        <v>14</v>
      </c>
      <c r="F11" s="161" t="s">
        <v>14</v>
      </c>
      <c r="G11" s="161" t="s">
        <v>14</v>
      </c>
      <c r="H11" s="161" t="s">
        <v>14</v>
      </c>
      <c r="I11" s="161" t="s">
        <v>14</v>
      </c>
      <c r="J11" s="161" t="s">
        <v>14</v>
      </c>
      <c r="K11" s="161" t="s">
        <v>14</v>
      </c>
      <c r="L11" s="161" t="s">
        <v>14</v>
      </c>
    </row>
    <row r="12" spans="1:14" s="65" customFormat="1" x14ac:dyDescent="0.25">
      <c r="A12" s="230"/>
      <c r="B12" s="307" t="s">
        <v>71</v>
      </c>
      <c r="C12" s="308"/>
      <c r="D12" s="132">
        <v>0</v>
      </c>
      <c r="E12" s="161" t="s">
        <v>14</v>
      </c>
      <c r="F12" s="161" t="s">
        <v>14</v>
      </c>
      <c r="G12" s="161" t="s">
        <v>14</v>
      </c>
      <c r="H12" s="161" t="s">
        <v>14</v>
      </c>
      <c r="I12" s="161" t="s">
        <v>14</v>
      </c>
      <c r="J12" s="161" t="s">
        <v>14</v>
      </c>
      <c r="K12" s="161" t="s">
        <v>14</v>
      </c>
      <c r="L12" s="161" t="s">
        <v>14</v>
      </c>
    </row>
    <row r="13" spans="1:14" s="67" customFormat="1" x14ac:dyDescent="0.25">
      <c r="A13" s="236" t="s">
        <v>239</v>
      </c>
      <c r="B13" s="98" t="s">
        <v>10</v>
      </c>
      <c r="C13" s="163"/>
      <c r="D13" s="132">
        <v>0</v>
      </c>
      <c r="E13" s="161" t="s">
        <v>14</v>
      </c>
      <c r="F13" s="161" t="s">
        <v>14</v>
      </c>
      <c r="G13" s="161" t="s">
        <v>14</v>
      </c>
      <c r="H13" s="161" t="s">
        <v>14</v>
      </c>
      <c r="I13" s="161" t="s">
        <v>14</v>
      </c>
      <c r="J13" s="161" t="s">
        <v>14</v>
      </c>
      <c r="K13" s="161" t="s">
        <v>14</v>
      </c>
      <c r="L13" s="161" t="s">
        <v>14</v>
      </c>
    </row>
    <row r="14" spans="1:14" s="82" customFormat="1" x14ac:dyDescent="0.2">
      <c r="A14" s="230"/>
      <c r="B14" s="307" t="s">
        <v>71</v>
      </c>
      <c r="C14" s="308"/>
      <c r="D14" s="132">
        <v>0</v>
      </c>
      <c r="E14" s="161" t="s">
        <v>14</v>
      </c>
      <c r="F14" s="161" t="s">
        <v>14</v>
      </c>
      <c r="G14" s="161" t="s">
        <v>14</v>
      </c>
      <c r="H14" s="161" t="s">
        <v>14</v>
      </c>
      <c r="I14" s="161" t="s">
        <v>14</v>
      </c>
      <c r="J14" s="161" t="s">
        <v>14</v>
      </c>
      <c r="K14" s="161" t="s">
        <v>14</v>
      </c>
      <c r="L14" s="161" t="s">
        <v>14</v>
      </c>
    </row>
    <row r="15" spans="1:14" s="66" customFormat="1" x14ac:dyDescent="0.2">
      <c r="A15" s="236" t="s">
        <v>240</v>
      </c>
      <c r="B15" s="98" t="s">
        <v>10</v>
      </c>
      <c r="C15" s="163"/>
      <c r="D15" s="132">
        <v>0</v>
      </c>
      <c r="E15" s="161" t="s">
        <v>14</v>
      </c>
      <c r="F15" s="161" t="s">
        <v>14</v>
      </c>
      <c r="G15" s="161" t="s">
        <v>14</v>
      </c>
      <c r="H15" s="161" t="s">
        <v>14</v>
      </c>
      <c r="I15" s="161" t="s">
        <v>14</v>
      </c>
      <c r="J15" s="161" t="s">
        <v>14</v>
      </c>
      <c r="K15" s="161" t="s">
        <v>14</v>
      </c>
      <c r="L15" s="131">
        <v>0</v>
      </c>
    </row>
    <row r="16" spans="1:14" s="66" customFormat="1" x14ac:dyDescent="0.2">
      <c r="A16" s="230"/>
      <c r="B16" s="307" t="s">
        <v>71</v>
      </c>
      <c r="C16" s="308"/>
      <c r="D16" s="132">
        <v>0</v>
      </c>
      <c r="E16" s="161" t="s">
        <v>14</v>
      </c>
      <c r="F16" s="161" t="s">
        <v>14</v>
      </c>
      <c r="G16" s="161" t="s">
        <v>14</v>
      </c>
      <c r="H16" s="161" t="s">
        <v>14</v>
      </c>
      <c r="I16" s="161" t="s">
        <v>14</v>
      </c>
      <c r="J16" s="161" t="s">
        <v>14</v>
      </c>
      <c r="K16" s="161" t="s">
        <v>14</v>
      </c>
      <c r="L16" s="131">
        <v>0</v>
      </c>
    </row>
    <row r="17" spans="1:12" s="82" customFormat="1" x14ac:dyDescent="0.2">
      <c r="A17" s="236" t="s">
        <v>241</v>
      </c>
      <c r="B17" s="98" t="s">
        <v>10</v>
      </c>
      <c r="C17" s="163"/>
      <c r="D17" s="132">
        <v>0</v>
      </c>
      <c r="E17" s="161" t="s">
        <v>14</v>
      </c>
      <c r="F17" s="161" t="s">
        <v>14</v>
      </c>
      <c r="G17" s="161" t="s">
        <v>14</v>
      </c>
      <c r="H17" s="161" t="s">
        <v>14</v>
      </c>
      <c r="I17" s="161" t="s">
        <v>14</v>
      </c>
      <c r="J17" s="161" t="s">
        <v>14</v>
      </c>
      <c r="K17" s="161" t="s">
        <v>14</v>
      </c>
      <c r="L17" s="161" t="s">
        <v>14</v>
      </c>
    </row>
    <row r="18" spans="1:12" s="66" customFormat="1" x14ac:dyDescent="0.2">
      <c r="A18" s="230"/>
      <c r="B18" s="307" t="s">
        <v>71</v>
      </c>
      <c r="C18" s="308"/>
      <c r="D18" s="132">
        <v>0</v>
      </c>
      <c r="E18" s="161" t="s">
        <v>14</v>
      </c>
      <c r="F18" s="161" t="s">
        <v>14</v>
      </c>
      <c r="G18" s="161" t="s">
        <v>14</v>
      </c>
      <c r="H18" s="161" t="s">
        <v>14</v>
      </c>
      <c r="I18" s="161" t="s">
        <v>14</v>
      </c>
      <c r="J18" s="161" t="s">
        <v>14</v>
      </c>
      <c r="K18" s="161" t="s">
        <v>14</v>
      </c>
      <c r="L18" s="161" t="s">
        <v>14</v>
      </c>
    </row>
    <row r="19" spans="1:12" s="66" customFormat="1" x14ac:dyDescent="0.2">
      <c r="A19" s="236" t="s">
        <v>242</v>
      </c>
      <c r="B19" s="98" t="s">
        <v>10</v>
      </c>
      <c r="C19" s="163"/>
      <c r="D19" s="132">
        <v>0</v>
      </c>
      <c r="E19" s="161" t="s">
        <v>14</v>
      </c>
      <c r="F19" s="161" t="s">
        <v>14</v>
      </c>
      <c r="G19" s="161" t="s">
        <v>14</v>
      </c>
      <c r="H19" s="161" t="s">
        <v>14</v>
      </c>
      <c r="I19" s="161" t="s">
        <v>14</v>
      </c>
      <c r="J19" s="161" t="s">
        <v>14</v>
      </c>
      <c r="K19" s="161" t="s">
        <v>14</v>
      </c>
      <c r="L19" s="161" t="s">
        <v>14</v>
      </c>
    </row>
    <row r="20" spans="1:12" s="82" customFormat="1" x14ac:dyDescent="0.2">
      <c r="A20" s="230"/>
      <c r="B20" s="307" t="s">
        <v>71</v>
      </c>
      <c r="C20" s="308"/>
      <c r="D20" s="132">
        <v>0</v>
      </c>
      <c r="E20" s="161" t="s">
        <v>14</v>
      </c>
      <c r="F20" s="161" t="s">
        <v>14</v>
      </c>
      <c r="G20" s="161" t="s">
        <v>14</v>
      </c>
      <c r="H20" s="161" t="s">
        <v>14</v>
      </c>
      <c r="I20" s="161" t="s">
        <v>14</v>
      </c>
      <c r="J20" s="161" t="s">
        <v>14</v>
      </c>
      <c r="K20" s="161" t="s">
        <v>14</v>
      </c>
      <c r="L20" s="161" t="s">
        <v>14</v>
      </c>
    </row>
    <row r="21" spans="1:12" s="66" customFormat="1" x14ac:dyDescent="0.2">
      <c r="A21" s="236" t="s">
        <v>243</v>
      </c>
      <c r="B21" s="98" t="s">
        <v>10</v>
      </c>
      <c r="C21" s="163"/>
      <c r="D21" s="132">
        <v>0</v>
      </c>
      <c r="E21" s="161" t="s">
        <v>14</v>
      </c>
      <c r="F21" s="161" t="s">
        <v>14</v>
      </c>
      <c r="G21" s="161" t="s">
        <v>14</v>
      </c>
      <c r="H21" s="161" t="s">
        <v>14</v>
      </c>
      <c r="I21" s="161" t="s">
        <v>14</v>
      </c>
      <c r="J21" s="161" t="s">
        <v>14</v>
      </c>
      <c r="K21" s="161" t="s">
        <v>14</v>
      </c>
      <c r="L21" s="161" t="s">
        <v>14</v>
      </c>
    </row>
    <row r="22" spans="1:12" s="82" customFormat="1" x14ac:dyDescent="0.2">
      <c r="A22" s="230"/>
      <c r="B22" s="307" t="s">
        <v>71</v>
      </c>
      <c r="C22" s="308"/>
      <c r="D22" s="132">
        <v>0</v>
      </c>
      <c r="E22" s="161" t="s">
        <v>14</v>
      </c>
      <c r="F22" s="161" t="s">
        <v>14</v>
      </c>
      <c r="G22" s="161" t="s">
        <v>14</v>
      </c>
      <c r="H22" s="161" t="s">
        <v>14</v>
      </c>
      <c r="I22" s="161" t="s">
        <v>14</v>
      </c>
      <c r="J22" s="161" t="s">
        <v>14</v>
      </c>
      <c r="K22" s="161" t="s">
        <v>14</v>
      </c>
      <c r="L22" s="161" t="s">
        <v>14</v>
      </c>
    </row>
    <row r="23" spans="1:12" s="66" customFormat="1" x14ac:dyDescent="0.2">
      <c r="A23" s="236" t="s">
        <v>244</v>
      </c>
      <c r="B23" s="98" t="s">
        <v>10</v>
      </c>
      <c r="C23" s="163"/>
      <c r="D23" s="132">
        <v>0</v>
      </c>
      <c r="E23" s="161" t="s">
        <v>14</v>
      </c>
      <c r="F23" s="161" t="s">
        <v>14</v>
      </c>
      <c r="G23" s="161" t="s">
        <v>14</v>
      </c>
      <c r="H23" s="161" t="s">
        <v>14</v>
      </c>
      <c r="I23" s="161" t="s">
        <v>14</v>
      </c>
      <c r="J23" s="161" t="s">
        <v>14</v>
      </c>
      <c r="K23" s="161" t="s">
        <v>14</v>
      </c>
      <c r="L23" s="161" t="s">
        <v>14</v>
      </c>
    </row>
    <row r="24" spans="1:12" s="67" customFormat="1" x14ac:dyDescent="0.25">
      <c r="A24" s="230"/>
      <c r="B24" s="307" t="s">
        <v>71</v>
      </c>
      <c r="C24" s="308"/>
      <c r="D24" s="132">
        <v>0</v>
      </c>
      <c r="E24" s="161" t="s">
        <v>14</v>
      </c>
      <c r="F24" s="161" t="s">
        <v>14</v>
      </c>
      <c r="G24" s="161" t="s">
        <v>14</v>
      </c>
      <c r="H24" s="161" t="s">
        <v>14</v>
      </c>
      <c r="I24" s="161" t="s">
        <v>14</v>
      </c>
      <c r="J24" s="161" t="s">
        <v>14</v>
      </c>
      <c r="K24" s="161" t="s">
        <v>14</v>
      </c>
      <c r="L24" s="161" t="s">
        <v>14</v>
      </c>
    </row>
    <row r="25" spans="1:12" s="67" customFormat="1" x14ac:dyDescent="0.25">
      <c r="A25" s="236" t="s">
        <v>245</v>
      </c>
      <c r="B25" s="98" t="s">
        <v>10</v>
      </c>
      <c r="C25" s="163"/>
      <c r="D25" s="132">
        <v>0</v>
      </c>
      <c r="E25" s="161" t="s">
        <v>14</v>
      </c>
      <c r="F25" s="161" t="s">
        <v>14</v>
      </c>
      <c r="G25" s="161" t="s">
        <v>14</v>
      </c>
      <c r="H25" s="161" t="s">
        <v>14</v>
      </c>
      <c r="I25" s="161" t="s">
        <v>14</v>
      </c>
      <c r="J25" s="161" t="s">
        <v>14</v>
      </c>
      <c r="K25" s="161" t="s">
        <v>14</v>
      </c>
      <c r="L25" s="161" t="s">
        <v>14</v>
      </c>
    </row>
    <row r="26" spans="1:12" s="67" customFormat="1" ht="15.75" customHeight="1" x14ac:dyDescent="0.25">
      <c r="A26" s="230"/>
      <c r="B26" s="307" t="s">
        <v>71</v>
      </c>
      <c r="C26" s="308"/>
      <c r="D26" s="132">
        <v>0</v>
      </c>
      <c r="E26" s="161" t="s">
        <v>14</v>
      </c>
      <c r="F26" s="161" t="s">
        <v>14</v>
      </c>
      <c r="G26" s="161" t="s">
        <v>14</v>
      </c>
      <c r="H26" s="161" t="s">
        <v>14</v>
      </c>
      <c r="I26" s="161" t="s">
        <v>14</v>
      </c>
      <c r="J26" s="161" t="s">
        <v>14</v>
      </c>
      <c r="K26" s="161" t="s">
        <v>14</v>
      </c>
      <c r="L26" s="161" t="s">
        <v>14</v>
      </c>
    </row>
    <row r="27" spans="1:12" s="67" customFormat="1" ht="15.75" customHeight="1" x14ac:dyDescent="0.25">
      <c r="A27" s="236" t="s">
        <v>246</v>
      </c>
      <c r="B27" s="98" t="s">
        <v>10</v>
      </c>
      <c r="C27" s="163"/>
      <c r="D27" s="132">
        <v>0</v>
      </c>
      <c r="E27" s="161" t="s">
        <v>14</v>
      </c>
      <c r="F27" s="161" t="s">
        <v>14</v>
      </c>
      <c r="G27" s="161" t="s">
        <v>14</v>
      </c>
      <c r="H27" s="161" t="s">
        <v>14</v>
      </c>
      <c r="I27" s="161" t="s">
        <v>14</v>
      </c>
      <c r="J27" s="161" t="s">
        <v>14</v>
      </c>
      <c r="K27" s="161" t="s">
        <v>14</v>
      </c>
      <c r="L27" s="131">
        <v>0</v>
      </c>
    </row>
    <row r="28" spans="1:12" s="67" customFormat="1" ht="15.75" customHeight="1" x14ac:dyDescent="0.25">
      <c r="A28" s="230"/>
      <c r="B28" s="307" t="s">
        <v>71</v>
      </c>
      <c r="C28" s="308"/>
      <c r="D28" s="132">
        <v>0</v>
      </c>
      <c r="E28" s="161" t="s">
        <v>14</v>
      </c>
      <c r="F28" s="161" t="s">
        <v>14</v>
      </c>
      <c r="G28" s="161" t="s">
        <v>14</v>
      </c>
      <c r="H28" s="161" t="s">
        <v>14</v>
      </c>
      <c r="I28" s="161" t="s">
        <v>14</v>
      </c>
      <c r="J28" s="161" t="s">
        <v>14</v>
      </c>
      <c r="K28" s="161" t="s">
        <v>14</v>
      </c>
      <c r="L28" s="131">
        <v>0</v>
      </c>
    </row>
    <row r="29" spans="1:12" s="67" customFormat="1" ht="15.75" customHeight="1" x14ac:dyDescent="0.25">
      <c r="A29" s="236" t="s">
        <v>247</v>
      </c>
      <c r="B29" s="98" t="s">
        <v>10</v>
      </c>
      <c r="C29" s="163"/>
      <c r="D29" s="132">
        <v>0</v>
      </c>
      <c r="E29" s="161" t="s">
        <v>14</v>
      </c>
      <c r="F29" s="161" t="s">
        <v>14</v>
      </c>
      <c r="G29" s="161" t="s">
        <v>14</v>
      </c>
      <c r="H29" s="161" t="s">
        <v>14</v>
      </c>
      <c r="I29" s="161" t="s">
        <v>14</v>
      </c>
      <c r="J29" s="161" t="s">
        <v>14</v>
      </c>
      <c r="K29" s="161" t="s">
        <v>14</v>
      </c>
      <c r="L29" s="161" t="s">
        <v>14</v>
      </c>
    </row>
    <row r="30" spans="1:12" s="67" customFormat="1" ht="15.75" customHeight="1" x14ac:dyDescent="0.25">
      <c r="A30" s="230"/>
      <c r="B30" s="307" t="s">
        <v>71</v>
      </c>
      <c r="C30" s="308"/>
      <c r="D30" s="132">
        <v>0</v>
      </c>
      <c r="E30" s="161" t="s">
        <v>14</v>
      </c>
      <c r="F30" s="161" t="s">
        <v>14</v>
      </c>
      <c r="G30" s="161" t="s">
        <v>14</v>
      </c>
      <c r="H30" s="161" t="s">
        <v>14</v>
      </c>
      <c r="I30" s="161" t="s">
        <v>14</v>
      </c>
      <c r="J30" s="161" t="s">
        <v>14</v>
      </c>
      <c r="K30" s="161" t="s">
        <v>14</v>
      </c>
      <c r="L30" s="161" t="s">
        <v>14</v>
      </c>
    </row>
    <row r="31" spans="1:12" s="67" customFormat="1" ht="15.75" customHeight="1" x14ac:dyDescent="0.25">
      <c r="A31" s="236" t="s">
        <v>248</v>
      </c>
      <c r="B31" s="98" t="s">
        <v>10</v>
      </c>
      <c r="C31" s="163"/>
      <c r="D31" s="132">
        <v>0</v>
      </c>
      <c r="E31" s="161" t="s">
        <v>14</v>
      </c>
      <c r="F31" s="161" t="s">
        <v>14</v>
      </c>
      <c r="G31" s="161" t="s">
        <v>14</v>
      </c>
      <c r="H31" s="161" t="s">
        <v>14</v>
      </c>
      <c r="I31" s="161" t="s">
        <v>14</v>
      </c>
      <c r="J31" s="161" t="s">
        <v>14</v>
      </c>
      <c r="K31" s="161" t="s">
        <v>14</v>
      </c>
      <c r="L31" s="161" t="s">
        <v>14</v>
      </c>
    </row>
    <row r="32" spans="1:12" s="67" customFormat="1" ht="15.75" customHeight="1" x14ac:dyDescent="0.25">
      <c r="A32" s="230"/>
      <c r="B32" s="307" t="s">
        <v>71</v>
      </c>
      <c r="C32" s="308"/>
      <c r="D32" s="132">
        <v>0</v>
      </c>
      <c r="E32" s="161" t="s">
        <v>14</v>
      </c>
      <c r="F32" s="161" t="s">
        <v>14</v>
      </c>
      <c r="G32" s="161" t="s">
        <v>14</v>
      </c>
      <c r="H32" s="161" t="s">
        <v>14</v>
      </c>
      <c r="I32" s="161" t="s">
        <v>14</v>
      </c>
      <c r="J32" s="161" t="s">
        <v>14</v>
      </c>
      <c r="K32" s="161" t="s">
        <v>14</v>
      </c>
      <c r="L32" s="161" t="s">
        <v>14</v>
      </c>
    </row>
    <row r="33" spans="1:12" s="67" customFormat="1" ht="15.75" customHeight="1" x14ac:dyDescent="0.25">
      <c r="A33" s="236" t="s">
        <v>249</v>
      </c>
      <c r="B33" s="98" t="s">
        <v>10</v>
      </c>
      <c r="C33" s="163"/>
      <c r="D33" s="132">
        <v>0</v>
      </c>
      <c r="E33" s="161" t="s">
        <v>14</v>
      </c>
      <c r="F33" s="161" t="s">
        <v>14</v>
      </c>
      <c r="G33" s="161" t="s">
        <v>14</v>
      </c>
      <c r="H33" s="161" t="s">
        <v>14</v>
      </c>
      <c r="I33" s="161" t="s">
        <v>14</v>
      </c>
      <c r="J33" s="161" t="s">
        <v>14</v>
      </c>
      <c r="K33" s="161" t="s">
        <v>14</v>
      </c>
      <c r="L33" s="161" t="s">
        <v>14</v>
      </c>
    </row>
    <row r="34" spans="1:12" s="67" customFormat="1" ht="15.75" customHeight="1" x14ac:dyDescent="0.25">
      <c r="A34" s="230"/>
      <c r="B34" s="307" t="s">
        <v>71</v>
      </c>
      <c r="C34" s="308"/>
      <c r="D34" s="132">
        <v>0</v>
      </c>
      <c r="E34" s="161" t="s">
        <v>14</v>
      </c>
      <c r="F34" s="161" t="s">
        <v>14</v>
      </c>
      <c r="G34" s="161" t="s">
        <v>14</v>
      </c>
      <c r="H34" s="161" t="s">
        <v>14</v>
      </c>
      <c r="I34" s="161" t="s">
        <v>14</v>
      </c>
      <c r="J34" s="161" t="s">
        <v>14</v>
      </c>
      <c r="K34" s="161" t="s">
        <v>14</v>
      </c>
      <c r="L34" s="161" t="s">
        <v>14</v>
      </c>
    </row>
    <row r="35" spans="1:12" s="67" customFormat="1" ht="15.75" customHeight="1" x14ac:dyDescent="0.25">
      <c r="A35" s="236" t="s">
        <v>250</v>
      </c>
      <c r="B35" s="98" t="s">
        <v>10</v>
      </c>
      <c r="C35" s="163"/>
      <c r="D35" s="132">
        <v>0</v>
      </c>
      <c r="E35" s="161" t="s">
        <v>14</v>
      </c>
      <c r="F35" s="161" t="s">
        <v>14</v>
      </c>
      <c r="G35" s="161" t="s">
        <v>14</v>
      </c>
      <c r="H35" s="161" t="s">
        <v>14</v>
      </c>
      <c r="I35" s="161" t="s">
        <v>14</v>
      </c>
      <c r="J35" s="161" t="s">
        <v>14</v>
      </c>
      <c r="K35" s="161" t="s">
        <v>14</v>
      </c>
      <c r="L35" s="161" t="s">
        <v>14</v>
      </c>
    </row>
    <row r="36" spans="1:12" s="67" customFormat="1" ht="15.75" customHeight="1" x14ac:dyDescent="0.25">
      <c r="A36" s="230"/>
      <c r="B36" s="307" t="s">
        <v>71</v>
      </c>
      <c r="C36" s="308"/>
      <c r="D36" s="132">
        <v>0</v>
      </c>
      <c r="E36" s="161" t="s">
        <v>14</v>
      </c>
      <c r="F36" s="161" t="s">
        <v>14</v>
      </c>
      <c r="G36" s="161" t="s">
        <v>14</v>
      </c>
      <c r="H36" s="161" t="s">
        <v>14</v>
      </c>
      <c r="I36" s="161" t="s">
        <v>14</v>
      </c>
      <c r="J36" s="161" t="s">
        <v>14</v>
      </c>
      <c r="K36" s="161" t="s">
        <v>14</v>
      </c>
      <c r="L36" s="161" t="s">
        <v>14</v>
      </c>
    </row>
    <row r="37" spans="1:12" s="67" customFormat="1" ht="15.75" customHeight="1" x14ac:dyDescent="0.25">
      <c r="A37" s="236" t="s">
        <v>251</v>
      </c>
      <c r="B37" s="98" t="s">
        <v>10</v>
      </c>
      <c r="C37" s="163"/>
      <c r="D37" s="132">
        <v>0</v>
      </c>
      <c r="E37" s="161" t="s">
        <v>14</v>
      </c>
      <c r="F37" s="161" t="s">
        <v>14</v>
      </c>
      <c r="G37" s="161" t="s">
        <v>14</v>
      </c>
      <c r="H37" s="161" t="s">
        <v>14</v>
      </c>
      <c r="I37" s="161" t="s">
        <v>14</v>
      </c>
      <c r="J37" s="161" t="s">
        <v>14</v>
      </c>
      <c r="K37" s="161" t="s">
        <v>14</v>
      </c>
      <c r="L37" s="161" t="s">
        <v>14</v>
      </c>
    </row>
    <row r="38" spans="1:12" s="67" customFormat="1" ht="15.75" customHeight="1" x14ac:dyDescent="0.25">
      <c r="A38" s="230"/>
      <c r="B38" s="307" t="s">
        <v>71</v>
      </c>
      <c r="C38" s="308"/>
      <c r="D38" s="132">
        <v>0</v>
      </c>
      <c r="E38" s="161" t="s">
        <v>14</v>
      </c>
      <c r="F38" s="161" t="s">
        <v>14</v>
      </c>
      <c r="G38" s="161" t="s">
        <v>14</v>
      </c>
      <c r="H38" s="161" t="s">
        <v>14</v>
      </c>
      <c r="I38" s="161" t="s">
        <v>14</v>
      </c>
      <c r="J38" s="161" t="s">
        <v>14</v>
      </c>
      <c r="K38" s="161" t="s">
        <v>14</v>
      </c>
      <c r="L38" s="161" t="s">
        <v>14</v>
      </c>
    </row>
    <row r="39" spans="1:12" s="67" customFormat="1" ht="15.75" customHeight="1" x14ac:dyDescent="0.25">
      <c r="A39" s="236" t="s">
        <v>60</v>
      </c>
      <c r="B39" s="98" t="s">
        <v>10</v>
      </c>
      <c r="C39" s="163"/>
      <c r="D39" s="132">
        <v>0</v>
      </c>
      <c r="E39" s="161" t="s">
        <v>14</v>
      </c>
      <c r="F39" s="161" t="s">
        <v>14</v>
      </c>
      <c r="G39" s="161" t="s">
        <v>14</v>
      </c>
      <c r="H39" s="161" t="s">
        <v>14</v>
      </c>
      <c r="I39" s="161" t="s">
        <v>14</v>
      </c>
      <c r="J39" s="161" t="s">
        <v>14</v>
      </c>
      <c r="K39" s="161" t="s">
        <v>14</v>
      </c>
      <c r="L39" s="131">
        <v>0</v>
      </c>
    </row>
    <row r="40" spans="1:12" s="67" customFormat="1" ht="15.75" customHeight="1" x14ac:dyDescent="0.25">
      <c r="A40" s="230"/>
      <c r="B40" s="307" t="s">
        <v>71</v>
      </c>
      <c r="C40" s="308"/>
      <c r="D40" s="132">
        <v>0</v>
      </c>
      <c r="E40" s="161" t="s">
        <v>14</v>
      </c>
      <c r="F40" s="161" t="s">
        <v>14</v>
      </c>
      <c r="G40" s="161" t="s">
        <v>14</v>
      </c>
      <c r="H40" s="161" t="s">
        <v>14</v>
      </c>
      <c r="I40" s="161" t="s">
        <v>14</v>
      </c>
      <c r="J40" s="161" t="s">
        <v>14</v>
      </c>
      <c r="K40" s="161" t="s">
        <v>14</v>
      </c>
      <c r="L40" s="131">
        <v>0</v>
      </c>
    </row>
    <row r="41" spans="1:12" s="67" customFormat="1" ht="15.75" customHeight="1" x14ac:dyDescent="0.25">
      <c r="A41" s="236" t="s">
        <v>252</v>
      </c>
      <c r="B41" s="98" t="s">
        <v>10</v>
      </c>
      <c r="C41" s="163"/>
      <c r="D41" s="132">
        <v>0</v>
      </c>
      <c r="E41" s="161" t="s">
        <v>14</v>
      </c>
      <c r="F41" s="161" t="s">
        <v>14</v>
      </c>
      <c r="G41" s="161" t="s">
        <v>14</v>
      </c>
      <c r="H41" s="161" t="s">
        <v>14</v>
      </c>
      <c r="I41" s="161" t="s">
        <v>14</v>
      </c>
      <c r="J41" s="161" t="s">
        <v>14</v>
      </c>
      <c r="K41" s="161" t="s">
        <v>14</v>
      </c>
      <c r="L41" s="161" t="s">
        <v>14</v>
      </c>
    </row>
    <row r="42" spans="1:12" s="67" customFormat="1" ht="15.75" customHeight="1" x14ac:dyDescent="0.25">
      <c r="A42" s="230"/>
      <c r="B42" s="307" t="s">
        <v>71</v>
      </c>
      <c r="C42" s="308"/>
      <c r="D42" s="132">
        <v>0</v>
      </c>
      <c r="E42" s="161" t="s">
        <v>14</v>
      </c>
      <c r="F42" s="161" t="s">
        <v>14</v>
      </c>
      <c r="G42" s="161" t="s">
        <v>14</v>
      </c>
      <c r="H42" s="161" t="s">
        <v>14</v>
      </c>
      <c r="I42" s="161" t="s">
        <v>14</v>
      </c>
      <c r="J42" s="161" t="s">
        <v>14</v>
      </c>
      <c r="K42" s="161" t="s">
        <v>14</v>
      </c>
      <c r="L42" s="161" t="s">
        <v>14</v>
      </c>
    </row>
    <row r="43" spans="1:12" s="67" customFormat="1" ht="15.75" customHeight="1" x14ac:dyDescent="0.25">
      <c r="A43" s="236" t="s">
        <v>253</v>
      </c>
      <c r="B43" s="98" t="s">
        <v>10</v>
      </c>
      <c r="C43" s="163"/>
      <c r="D43" s="132">
        <v>0</v>
      </c>
      <c r="E43" s="161" t="s">
        <v>14</v>
      </c>
      <c r="F43" s="161" t="s">
        <v>14</v>
      </c>
      <c r="G43" s="161" t="s">
        <v>14</v>
      </c>
      <c r="H43" s="161" t="s">
        <v>14</v>
      </c>
      <c r="I43" s="161" t="s">
        <v>14</v>
      </c>
      <c r="J43" s="161" t="s">
        <v>14</v>
      </c>
      <c r="K43" s="161" t="s">
        <v>14</v>
      </c>
      <c r="L43" s="161" t="s">
        <v>14</v>
      </c>
    </row>
    <row r="44" spans="1:12" s="67" customFormat="1" ht="15.75" customHeight="1" x14ac:dyDescent="0.25">
      <c r="A44" s="230"/>
      <c r="B44" s="307" t="s">
        <v>71</v>
      </c>
      <c r="C44" s="308"/>
      <c r="D44" s="132">
        <v>0</v>
      </c>
      <c r="E44" s="161" t="s">
        <v>14</v>
      </c>
      <c r="F44" s="161" t="s">
        <v>14</v>
      </c>
      <c r="G44" s="161" t="s">
        <v>14</v>
      </c>
      <c r="H44" s="161" t="s">
        <v>14</v>
      </c>
      <c r="I44" s="161" t="s">
        <v>14</v>
      </c>
      <c r="J44" s="161" t="s">
        <v>14</v>
      </c>
      <c r="K44" s="161" t="s">
        <v>14</v>
      </c>
      <c r="L44" s="161" t="s">
        <v>14</v>
      </c>
    </row>
    <row r="45" spans="1:12" s="67" customFormat="1" ht="15.75" customHeight="1" x14ac:dyDescent="0.25">
      <c r="A45" s="236" t="s">
        <v>254</v>
      </c>
      <c r="B45" s="98" t="s">
        <v>10</v>
      </c>
      <c r="C45" s="163"/>
      <c r="D45" s="132">
        <v>0</v>
      </c>
      <c r="E45" s="161" t="s">
        <v>14</v>
      </c>
      <c r="F45" s="161" t="s">
        <v>14</v>
      </c>
      <c r="G45" s="161" t="s">
        <v>14</v>
      </c>
      <c r="H45" s="161" t="s">
        <v>14</v>
      </c>
      <c r="I45" s="161" t="s">
        <v>14</v>
      </c>
      <c r="J45" s="161" t="s">
        <v>14</v>
      </c>
      <c r="K45" s="161" t="s">
        <v>14</v>
      </c>
      <c r="L45" s="161" t="s">
        <v>14</v>
      </c>
    </row>
    <row r="46" spans="1:12" s="67" customFormat="1" ht="15.75" customHeight="1" x14ac:dyDescent="0.25">
      <c r="A46" s="230"/>
      <c r="B46" s="307" t="s">
        <v>71</v>
      </c>
      <c r="C46" s="308"/>
      <c r="D46" s="132">
        <v>0</v>
      </c>
      <c r="E46" s="161" t="s">
        <v>14</v>
      </c>
      <c r="F46" s="161" t="s">
        <v>14</v>
      </c>
      <c r="G46" s="161" t="s">
        <v>14</v>
      </c>
      <c r="H46" s="161" t="s">
        <v>14</v>
      </c>
      <c r="I46" s="161" t="s">
        <v>14</v>
      </c>
      <c r="J46" s="161" t="s">
        <v>14</v>
      </c>
      <c r="K46" s="161" t="s">
        <v>14</v>
      </c>
      <c r="L46" s="161" t="s">
        <v>14</v>
      </c>
    </row>
    <row r="47" spans="1:12" s="67" customFormat="1" ht="15.75" customHeight="1" x14ac:dyDescent="0.25">
      <c r="A47" s="236" t="s">
        <v>255</v>
      </c>
      <c r="B47" s="98" t="s">
        <v>10</v>
      </c>
      <c r="C47" s="163"/>
      <c r="D47" s="132">
        <v>0</v>
      </c>
      <c r="E47" s="161" t="s">
        <v>14</v>
      </c>
      <c r="F47" s="161" t="s">
        <v>14</v>
      </c>
      <c r="G47" s="161" t="s">
        <v>14</v>
      </c>
      <c r="H47" s="161" t="s">
        <v>14</v>
      </c>
      <c r="I47" s="161" t="s">
        <v>14</v>
      </c>
      <c r="J47" s="161" t="s">
        <v>14</v>
      </c>
      <c r="K47" s="161" t="s">
        <v>14</v>
      </c>
      <c r="L47" s="131">
        <v>0</v>
      </c>
    </row>
    <row r="48" spans="1:12" s="67" customFormat="1" ht="15.75" customHeight="1" x14ac:dyDescent="0.25">
      <c r="A48" s="230"/>
      <c r="B48" s="307" t="s">
        <v>71</v>
      </c>
      <c r="C48" s="308"/>
      <c r="D48" s="132">
        <v>0</v>
      </c>
      <c r="E48" s="161" t="s">
        <v>14</v>
      </c>
      <c r="F48" s="161" t="s">
        <v>14</v>
      </c>
      <c r="G48" s="161" t="s">
        <v>14</v>
      </c>
      <c r="H48" s="161" t="s">
        <v>14</v>
      </c>
      <c r="I48" s="161" t="s">
        <v>14</v>
      </c>
      <c r="J48" s="161" t="s">
        <v>14</v>
      </c>
      <c r="K48" s="161" t="s">
        <v>14</v>
      </c>
      <c r="L48" s="131">
        <v>0</v>
      </c>
    </row>
    <row r="49" spans="1:12" s="67" customFormat="1" ht="15.75" customHeight="1" x14ac:dyDescent="0.25">
      <c r="A49" s="236" t="s">
        <v>256</v>
      </c>
      <c r="B49" s="98" t="s">
        <v>10</v>
      </c>
      <c r="C49" s="163"/>
      <c r="D49" s="132">
        <v>0</v>
      </c>
      <c r="E49" s="161" t="s">
        <v>14</v>
      </c>
      <c r="F49" s="161" t="s">
        <v>14</v>
      </c>
      <c r="G49" s="161" t="s">
        <v>14</v>
      </c>
      <c r="H49" s="161" t="s">
        <v>14</v>
      </c>
      <c r="I49" s="161" t="s">
        <v>14</v>
      </c>
      <c r="J49" s="161" t="s">
        <v>14</v>
      </c>
      <c r="K49" s="161" t="s">
        <v>14</v>
      </c>
      <c r="L49" s="161" t="s">
        <v>14</v>
      </c>
    </row>
    <row r="50" spans="1:12" s="67" customFormat="1" ht="15.75" customHeight="1" x14ac:dyDescent="0.25">
      <c r="A50" s="230"/>
      <c r="B50" s="307" t="s">
        <v>71</v>
      </c>
      <c r="C50" s="308"/>
      <c r="D50" s="132">
        <v>0</v>
      </c>
      <c r="E50" s="161" t="s">
        <v>14</v>
      </c>
      <c r="F50" s="161" t="s">
        <v>14</v>
      </c>
      <c r="G50" s="161" t="s">
        <v>14</v>
      </c>
      <c r="H50" s="161" t="s">
        <v>14</v>
      </c>
      <c r="I50" s="161" t="s">
        <v>14</v>
      </c>
      <c r="J50" s="161" t="s">
        <v>14</v>
      </c>
      <c r="K50" s="161" t="s">
        <v>14</v>
      </c>
      <c r="L50" s="161" t="s">
        <v>14</v>
      </c>
    </row>
    <row r="51" spans="1:12" s="67" customFormat="1" ht="15.75" customHeight="1" x14ac:dyDescent="0.25">
      <c r="A51" s="236" t="s">
        <v>257</v>
      </c>
      <c r="B51" s="98" t="s">
        <v>10</v>
      </c>
      <c r="C51" s="163"/>
      <c r="D51" s="132">
        <v>0</v>
      </c>
      <c r="E51" s="161" t="s">
        <v>14</v>
      </c>
      <c r="F51" s="161" t="s">
        <v>14</v>
      </c>
      <c r="G51" s="161" t="s">
        <v>14</v>
      </c>
      <c r="H51" s="161" t="s">
        <v>14</v>
      </c>
      <c r="I51" s="161" t="s">
        <v>14</v>
      </c>
      <c r="J51" s="161" t="s">
        <v>14</v>
      </c>
      <c r="K51" s="161" t="s">
        <v>14</v>
      </c>
      <c r="L51" s="131">
        <v>0</v>
      </c>
    </row>
    <row r="52" spans="1:12" s="67" customFormat="1" ht="15.75" customHeight="1" x14ac:dyDescent="0.25">
      <c r="A52" s="230"/>
      <c r="B52" s="307" t="s">
        <v>71</v>
      </c>
      <c r="C52" s="308"/>
      <c r="D52" s="132">
        <v>0</v>
      </c>
      <c r="E52" s="161" t="s">
        <v>14</v>
      </c>
      <c r="F52" s="161" t="s">
        <v>14</v>
      </c>
      <c r="G52" s="161" t="s">
        <v>14</v>
      </c>
      <c r="H52" s="161" t="s">
        <v>14</v>
      </c>
      <c r="I52" s="161" t="s">
        <v>14</v>
      </c>
      <c r="J52" s="161" t="s">
        <v>14</v>
      </c>
      <c r="K52" s="161" t="s">
        <v>14</v>
      </c>
      <c r="L52" s="131">
        <v>0</v>
      </c>
    </row>
    <row r="53" spans="1:12" s="67" customFormat="1" ht="15.75" customHeight="1" x14ac:dyDescent="0.25">
      <c r="A53" s="236" t="s">
        <v>85</v>
      </c>
      <c r="B53" s="98" t="s">
        <v>10</v>
      </c>
      <c r="C53" s="163"/>
      <c r="D53" s="132">
        <v>0</v>
      </c>
      <c r="E53" s="161" t="s">
        <v>14</v>
      </c>
      <c r="F53" s="161" t="s">
        <v>14</v>
      </c>
      <c r="G53" s="161" t="s">
        <v>14</v>
      </c>
      <c r="H53" s="161" t="s">
        <v>14</v>
      </c>
      <c r="I53" s="161" t="s">
        <v>14</v>
      </c>
      <c r="J53" s="161" t="s">
        <v>14</v>
      </c>
      <c r="K53" s="161" t="s">
        <v>14</v>
      </c>
      <c r="L53" s="161" t="s">
        <v>14</v>
      </c>
    </row>
    <row r="54" spans="1:12" s="67" customFormat="1" ht="15.75" customHeight="1" x14ac:dyDescent="0.25">
      <c r="A54" s="230"/>
      <c r="B54" s="307" t="s">
        <v>71</v>
      </c>
      <c r="C54" s="308"/>
      <c r="D54" s="132">
        <v>0</v>
      </c>
      <c r="E54" s="161" t="s">
        <v>14</v>
      </c>
      <c r="F54" s="161" t="s">
        <v>14</v>
      </c>
      <c r="G54" s="161" t="s">
        <v>14</v>
      </c>
      <c r="H54" s="161" t="s">
        <v>14</v>
      </c>
      <c r="I54" s="161" t="s">
        <v>14</v>
      </c>
      <c r="J54" s="161" t="s">
        <v>14</v>
      </c>
      <c r="K54" s="161" t="s">
        <v>14</v>
      </c>
      <c r="L54" s="161" t="s">
        <v>14</v>
      </c>
    </row>
    <row r="55" spans="1:12" s="67" customFormat="1" ht="15.75" customHeight="1" x14ac:dyDescent="0.25">
      <c r="A55" s="236" t="s">
        <v>86</v>
      </c>
      <c r="B55" s="98" t="s">
        <v>10</v>
      </c>
      <c r="C55" s="163"/>
      <c r="D55" s="132">
        <v>0</v>
      </c>
      <c r="E55" s="161" t="s">
        <v>14</v>
      </c>
      <c r="F55" s="161" t="s">
        <v>14</v>
      </c>
      <c r="G55" s="161" t="s">
        <v>14</v>
      </c>
      <c r="H55" s="161" t="s">
        <v>14</v>
      </c>
      <c r="I55" s="161" t="s">
        <v>14</v>
      </c>
      <c r="J55" s="161" t="s">
        <v>14</v>
      </c>
      <c r="K55" s="161" t="s">
        <v>14</v>
      </c>
      <c r="L55" s="161" t="s">
        <v>14</v>
      </c>
    </row>
    <row r="56" spans="1:12" s="67" customFormat="1" ht="15.75" customHeight="1" x14ac:dyDescent="0.25">
      <c r="A56" s="230"/>
      <c r="B56" s="307" t="s">
        <v>71</v>
      </c>
      <c r="C56" s="308"/>
      <c r="D56" s="132">
        <v>0</v>
      </c>
      <c r="E56" s="161" t="s">
        <v>14</v>
      </c>
      <c r="F56" s="161" t="s">
        <v>14</v>
      </c>
      <c r="G56" s="161" t="s">
        <v>14</v>
      </c>
      <c r="H56" s="161" t="s">
        <v>14</v>
      </c>
      <c r="I56" s="161" t="s">
        <v>14</v>
      </c>
      <c r="J56" s="161" t="s">
        <v>14</v>
      </c>
      <c r="K56" s="161" t="s">
        <v>14</v>
      </c>
      <c r="L56" s="161" t="s">
        <v>14</v>
      </c>
    </row>
    <row r="57" spans="1:12" s="67" customFormat="1" ht="15.75" customHeight="1" x14ac:dyDescent="0.25">
      <c r="A57" s="236" t="s">
        <v>117</v>
      </c>
      <c r="B57" s="98" t="s">
        <v>10</v>
      </c>
      <c r="C57" s="163"/>
      <c r="D57" s="132">
        <v>0</v>
      </c>
      <c r="E57" s="131">
        <v>0</v>
      </c>
      <c r="F57" s="131">
        <v>0</v>
      </c>
      <c r="G57" s="131">
        <v>0</v>
      </c>
      <c r="H57" s="131">
        <v>0</v>
      </c>
      <c r="I57" s="131">
        <v>0</v>
      </c>
      <c r="J57" s="131">
        <v>0</v>
      </c>
      <c r="K57" s="131">
        <v>0</v>
      </c>
      <c r="L57" s="131">
        <v>0</v>
      </c>
    </row>
    <row r="58" spans="1:12" s="67" customFormat="1" ht="15.75" customHeight="1" x14ac:dyDescent="0.25">
      <c r="A58" s="230"/>
      <c r="B58" s="307" t="s">
        <v>71</v>
      </c>
      <c r="C58" s="308"/>
      <c r="D58" s="132">
        <v>0</v>
      </c>
      <c r="E58" s="131">
        <v>0</v>
      </c>
      <c r="F58" s="131">
        <v>0</v>
      </c>
      <c r="G58" s="131">
        <v>0</v>
      </c>
      <c r="H58" s="131">
        <v>0</v>
      </c>
      <c r="I58" s="131">
        <v>0</v>
      </c>
      <c r="J58" s="131">
        <v>0</v>
      </c>
      <c r="K58" s="131">
        <v>0</v>
      </c>
      <c r="L58" s="131">
        <v>0</v>
      </c>
    </row>
    <row r="59" spans="1:12" s="67" customFormat="1" ht="15.75" customHeight="1" x14ac:dyDescent="0.25">
      <c r="A59" s="236" t="s">
        <v>11</v>
      </c>
      <c r="B59" s="98" t="s">
        <v>10</v>
      </c>
      <c r="C59" s="163"/>
      <c r="D59" s="132">
        <f t="shared" ref="D59:K59" si="1">SUM(D60:D68)</f>
        <v>30</v>
      </c>
      <c r="E59" s="131">
        <f t="shared" si="1"/>
        <v>6</v>
      </c>
      <c r="F59" s="131">
        <f t="shared" si="1"/>
        <v>1</v>
      </c>
      <c r="G59" s="131">
        <f t="shared" si="1"/>
        <v>20</v>
      </c>
      <c r="H59" s="131">
        <f t="shared" si="1"/>
        <v>0</v>
      </c>
      <c r="I59" s="131">
        <f t="shared" si="1"/>
        <v>1</v>
      </c>
      <c r="J59" s="131">
        <f t="shared" si="1"/>
        <v>0</v>
      </c>
      <c r="K59" s="131">
        <f t="shared" si="1"/>
        <v>2</v>
      </c>
      <c r="L59" s="131">
        <f>SUM(L60:L68)</f>
        <v>0</v>
      </c>
    </row>
    <row r="60" spans="1:12" s="67" customFormat="1" ht="15.75" customHeight="1" x14ac:dyDescent="0.25">
      <c r="A60" s="243"/>
      <c r="B60" s="181" t="s">
        <v>12</v>
      </c>
      <c r="C60" s="98"/>
      <c r="D60" s="104">
        <f>SUM(E60:L60)</f>
        <v>0</v>
      </c>
      <c r="E60" s="161" t="s">
        <v>14</v>
      </c>
      <c r="F60" s="161" t="s">
        <v>14</v>
      </c>
      <c r="G60" s="161" t="s">
        <v>14</v>
      </c>
      <c r="H60" s="161" t="s">
        <v>14</v>
      </c>
      <c r="I60" s="161" t="s">
        <v>14</v>
      </c>
      <c r="J60" s="161" t="s">
        <v>14</v>
      </c>
      <c r="K60" s="161" t="s">
        <v>14</v>
      </c>
      <c r="L60" s="131">
        <v>0</v>
      </c>
    </row>
    <row r="61" spans="1:12" s="67" customFormat="1" ht="15.75" customHeight="1" x14ac:dyDescent="0.25">
      <c r="A61" s="243"/>
      <c r="B61" s="181" t="s">
        <v>13</v>
      </c>
      <c r="C61" s="98"/>
      <c r="D61" s="104">
        <f t="shared" ref="D61:D68" si="2">SUM(E61:L61)</f>
        <v>0</v>
      </c>
      <c r="E61" s="161" t="s">
        <v>14</v>
      </c>
      <c r="F61" s="161" t="s">
        <v>14</v>
      </c>
      <c r="G61" s="161" t="s">
        <v>14</v>
      </c>
      <c r="H61" s="161" t="s">
        <v>14</v>
      </c>
      <c r="I61" s="161" t="s">
        <v>14</v>
      </c>
      <c r="J61" s="161" t="s">
        <v>14</v>
      </c>
      <c r="K61" s="161" t="s">
        <v>14</v>
      </c>
      <c r="L61" s="131">
        <v>0</v>
      </c>
    </row>
    <row r="62" spans="1:12" s="67" customFormat="1" ht="15.75" customHeight="1" x14ac:dyDescent="0.25">
      <c r="A62" s="243"/>
      <c r="B62" s="181" t="s">
        <v>60</v>
      </c>
      <c r="C62" s="98"/>
      <c r="D62" s="104">
        <f t="shared" si="2"/>
        <v>0</v>
      </c>
      <c r="E62" s="161" t="s">
        <v>14</v>
      </c>
      <c r="F62" s="161" t="s">
        <v>14</v>
      </c>
      <c r="G62" s="161" t="s">
        <v>14</v>
      </c>
      <c r="H62" s="161" t="s">
        <v>14</v>
      </c>
      <c r="I62" s="161" t="s">
        <v>14</v>
      </c>
      <c r="J62" s="161" t="s">
        <v>14</v>
      </c>
      <c r="K62" s="161" t="s">
        <v>14</v>
      </c>
      <c r="L62" s="161" t="s">
        <v>14</v>
      </c>
    </row>
    <row r="63" spans="1:12" s="67" customFormat="1" ht="27.75" customHeight="1" x14ac:dyDescent="0.25">
      <c r="A63" s="243"/>
      <c r="B63" s="181" t="s">
        <v>61</v>
      </c>
      <c r="C63" s="98"/>
      <c r="D63" s="104">
        <f t="shared" si="2"/>
        <v>0</v>
      </c>
      <c r="E63" s="161" t="s">
        <v>14</v>
      </c>
      <c r="F63" s="161" t="s">
        <v>14</v>
      </c>
      <c r="G63" s="161" t="s">
        <v>14</v>
      </c>
      <c r="H63" s="161" t="s">
        <v>14</v>
      </c>
      <c r="I63" s="161" t="s">
        <v>14</v>
      </c>
      <c r="J63" s="161" t="s">
        <v>14</v>
      </c>
      <c r="K63" s="161" t="s">
        <v>14</v>
      </c>
      <c r="L63" s="161" t="s">
        <v>14</v>
      </c>
    </row>
    <row r="64" spans="1:12" s="67" customFormat="1" ht="15.75" customHeight="1" x14ac:dyDescent="0.25">
      <c r="A64" s="243"/>
      <c r="B64" s="181" t="s">
        <v>16</v>
      </c>
      <c r="C64" s="98"/>
      <c r="D64" s="104">
        <f t="shared" si="2"/>
        <v>1</v>
      </c>
      <c r="E64" s="161" t="s">
        <v>14</v>
      </c>
      <c r="F64" s="161" t="s">
        <v>14</v>
      </c>
      <c r="G64" s="161" t="s">
        <v>14</v>
      </c>
      <c r="H64" s="161" t="s">
        <v>14</v>
      </c>
      <c r="I64" s="162">
        <v>1</v>
      </c>
      <c r="J64" s="161" t="s">
        <v>14</v>
      </c>
      <c r="K64" s="161" t="s">
        <v>14</v>
      </c>
      <c r="L64" s="131">
        <v>0</v>
      </c>
    </row>
    <row r="65" spans="1:12" s="67" customFormat="1" ht="15.75" customHeight="1" x14ac:dyDescent="0.25">
      <c r="A65" s="243"/>
      <c r="B65" s="181" t="s">
        <v>17</v>
      </c>
      <c r="C65" s="98"/>
      <c r="D65" s="104">
        <f t="shared" si="2"/>
        <v>0</v>
      </c>
      <c r="E65" s="131">
        <v>0</v>
      </c>
      <c r="F65" s="131">
        <v>0</v>
      </c>
      <c r="G65" s="131">
        <v>0</v>
      </c>
      <c r="H65" s="131">
        <v>0</v>
      </c>
      <c r="I65" s="131">
        <v>0</v>
      </c>
      <c r="J65" s="131">
        <v>0</v>
      </c>
      <c r="K65" s="131">
        <v>0</v>
      </c>
      <c r="L65" s="131">
        <v>0</v>
      </c>
    </row>
    <row r="66" spans="1:12" s="67" customFormat="1" ht="15.75" customHeight="1" x14ac:dyDescent="0.25">
      <c r="A66" s="243"/>
      <c r="B66" s="181" t="s">
        <v>18</v>
      </c>
      <c r="C66" s="98"/>
      <c r="D66" s="104">
        <f t="shared" si="2"/>
        <v>7</v>
      </c>
      <c r="E66" s="131">
        <v>0</v>
      </c>
      <c r="F66" s="131">
        <v>1</v>
      </c>
      <c r="G66" s="131">
        <v>6</v>
      </c>
      <c r="H66" s="131">
        <v>0</v>
      </c>
      <c r="I66" s="131">
        <v>0</v>
      </c>
      <c r="J66" s="131">
        <v>0</v>
      </c>
      <c r="K66" s="131">
        <v>0</v>
      </c>
      <c r="L66" s="131">
        <v>0</v>
      </c>
    </row>
    <row r="67" spans="1:12" s="67" customFormat="1" ht="15.75" customHeight="1" x14ac:dyDescent="0.25">
      <c r="A67" s="243"/>
      <c r="B67" s="181" t="s">
        <v>19</v>
      </c>
      <c r="C67" s="98"/>
      <c r="D67" s="104">
        <f t="shared" si="2"/>
        <v>22</v>
      </c>
      <c r="E67" s="131">
        <v>6</v>
      </c>
      <c r="F67" s="161" t="s">
        <v>14</v>
      </c>
      <c r="G67" s="131">
        <v>14</v>
      </c>
      <c r="H67" s="161" t="s">
        <v>14</v>
      </c>
      <c r="I67" s="161" t="s">
        <v>14</v>
      </c>
      <c r="J67" s="161" t="s">
        <v>14</v>
      </c>
      <c r="K67" s="131">
        <v>2</v>
      </c>
      <c r="L67" s="161" t="s">
        <v>14</v>
      </c>
    </row>
    <row r="68" spans="1:12" s="67" customFormat="1" ht="15.75" customHeight="1" x14ac:dyDescent="0.25">
      <c r="A68" s="230"/>
      <c r="B68" s="181" t="s">
        <v>20</v>
      </c>
      <c r="C68" s="98"/>
      <c r="D68" s="104">
        <f t="shared" si="2"/>
        <v>0</v>
      </c>
      <c r="E68" s="161" t="s">
        <v>14</v>
      </c>
      <c r="F68" s="161" t="s">
        <v>14</v>
      </c>
      <c r="G68" s="161" t="s">
        <v>14</v>
      </c>
      <c r="H68" s="161" t="s">
        <v>14</v>
      </c>
      <c r="I68" s="161" t="s">
        <v>14</v>
      </c>
      <c r="J68" s="161" t="s">
        <v>14</v>
      </c>
      <c r="K68" s="161" t="s">
        <v>14</v>
      </c>
      <c r="L68" s="161" t="s">
        <v>14</v>
      </c>
    </row>
    <row r="69" spans="1:12" s="67" customFormat="1" ht="15.75" customHeight="1" x14ac:dyDescent="0.25">
      <c r="A69" s="236" t="s">
        <v>120</v>
      </c>
      <c r="B69" s="98" t="s">
        <v>10</v>
      </c>
      <c r="C69" s="163"/>
      <c r="D69" s="132">
        <v>0</v>
      </c>
      <c r="E69" s="161" t="s">
        <v>14</v>
      </c>
      <c r="F69" s="161" t="s">
        <v>14</v>
      </c>
      <c r="G69" s="161" t="s">
        <v>14</v>
      </c>
      <c r="H69" s="161" t="s">
        <v>14</v>
      </c>
      <c r="I69" s="161" t="s">
        <v>14</v>
      </c>
      <c r="J69" s="161" t="s">
        <v>14</v>
      </c>
      <c r="K69" s="161" t="s">
        <v>14</v>
      </c>
      <c r="L69" s="161" t="s">
        <v>14</v>
      </c>
    </row>
    <row r="70" spans="1:12" s="67" customFormat="1" ht="15.75" customHeight="1" x14ac:dyDescent="0.25">
      <c r="A70" s="230"/>
      <c r="B70" s="307" t="s">
        <v>71</v>
      </c>
      <c r="C70" s="308"/>
      <c r="D70" s="132">
        <v>0</v>
      </c>
      <c r="E70" s="161" t="s">
        <v>14</v>
      </c>
      <c r="F70" s="161" t="s">
        <v>14</v>
      </c>
      <c r="G70" s="161" t="s">
        <v>14</v>
      </c>
      <c r="H70" s="161" t="s">
        <v>14</v>
      </c>
      <c r="I70" s="161" t="s">
        <v>14</v>
      </c>
      <c r="J70" s="161" t="s">
        <v>14</v>
      </c>
      <c r="K70" s="161" t="s">
        <v>14</v>
      </c>
      <c r="L70" s="161" t="s">
        <v>14</v>
      </c>
    </row>
    <row r="71" spans="1:12" s="67" customFormat="1" ht="15.75" customHeight="1" x14ac:dyDescent="0.25">
      <c r="A71" s="236" t="s">
        <v>90</v>
      </c>
      <c r="B71" s="98" t="s">
        <v>10</v>
      </c>
      <c r="C71" s="163"/>
      <c r="D71" s="132">
        <v>0</v>
      </c>
      <c r="E71" s="131">
        <v>0</v>
      </c>
      <c r="F71" s="131">
        <v>0</v>
      </c>
      <c r="G71" s="131">
        <v>0</v>
      </c>
      <c r="H71" s="131">
        <v>0</v>
      </c>
      <c r="I71" s="131">
        <v>0</v>
      </c>
      <c r="J71" s="131">
        <v>0</v>
      </c>
      <c r="K71" s="131">
        <v>0</v>
      </c>
      <c r="L71" s="131">
        <v>0</v>
      </c>
    </row>
    <row r="72" spans="1:12" s="67" customFormat="1" ht="15.75" customHeight="1" x14ac:dyDescent="0.25">
      <c r="A72" s="230"/>
      <c r="B72" s="307" t="s">
        <v>71</v>
      </c>
      <c r="C72" s="308"/>
      <c r="D72" s="132">
        <v>0</v>
      </c>
      <c r="E72" s="131">
        <v>0</v>
      </c>
      <c r="F72" s="131">
        <v>0</v>
      </c>
      <c r="G72" s="131">
        <v>0</v>
      </c>
      <c r="H72" s="131">
        <v>0</v>
      </c>
      <c r="I72" s="131">
        <v>0</v>
      </c>
      <c r="J72" s="131">
        <v>0</v>
      </c>
      <c r="K72" s="131">
        <v>0</v>
      </c>
      <c r="L72" s="131">
        <v>0</v>
      </c>
    </row>
    <row r="73" spans="1:12" s="67" customFormat="1" ht="15.75" customHeight="1" x14ac:dyDescent="0.25">
      <c r="A73" s="236" t="s">
        <v>21</v>
      </c>
      <c r="B73" s="98" t="s">
        <v>10</v>
      </c>
      <c r="C73" s="163"/>
      <c r="D73" s="132">
        <v>27</v>
      </c>
      <c r="E73" s="161" t="s">
        <v>14</v>
      </c>
      <c r="F73" s="161" t="s">
        <v>14</v>
      </c>
      <c r="G73" s="161" t="s">
        <v>14</v>
      </c>
      <c r="H73" s="161" t="s">
        <v>14</v>
      </c>
      <c r="I73" s="161" t="s">
        <v>14</v>
      </c>
      <c r="J73" s="161" t="s">
        <v>14</v>
      </c>
      <c r="K73" s="161" t="s">
        <v>14</v>
      </c>
      <c r="L73" s="131">
        <v>27</v>
      </c>
    </row>
    <row r="74" spans="1:12" s="67" customFormat="1" ht="25.5" customHeight="1" x14ac:dyDescent="0.25">
      <c r="A74" s="243"/>
      <c r="B74" s="181" t="s">
        <v>62</v>
      </c>
      <c r="C74" s="98"/>
      <c r="D74" s="104">
        <f>SUM(E74:L74)</f>
        <v>0</v>
      </c>
      <c r="E74" s="161" t="s">
        <v>14</v>
      </c>
      <c r="F74" s="161" t="s">
        <v>14</v>
      </c>
      <c r="G74" s="161" t="s">
        <v>14</v>
      </c>
      <c r="H74" s="161" t="s">
        <v>14</v>
      </c>
      <c r="I74" s="161" t="s">
        <v>14</v>
      </c>
      <c r="J74" s="161" t="s">
        <v>14</v>
      </c>
      <c r="K74" s="161" t="s">
        <v>14</v>
      </c>
      <c r="L74" s="131">
        <v>0</v>
      </c>
    </row>
    <row r="75" spans="1:12" s="67" customFormat="1" ht="15.75" customHeight="1" x14ac:dyDescent="0.25">
      <c r="A75" s="243"/>
      <c r="B75" s="181" t="s">
        <v>23</v>
      </c>
      <c r="C75" s="98"/>
      <c r="D75" s="104">
        <f t="shared" ref="D75:D84" si="3">SUM(E75:L75)</f>
        <v>0</v>
      </c>
      <c r="E75" s="161" t="s">
        <v>14</v>
      </c>
      <c r="F75" s="161" t="s">
        <v>14</v>
      </c>
      <c r="G75" s="161" t="s">
        <v>14</v>
      </c>
      <c r="H75" s="161" t="s">
        <v>14</v>
      </c>
      <c r="I75" s="161" t="s">
        <v>14</v>
      </c>
      <c r="J75" s="161" t="s">
        <v>14</v>
      </c>
      <c r="K75" s="161" t="s">
        <v>14</v>
      </c>
      <c r="L75" s="161" t="s">
        <v>14</v>
      </c>
    </row>
    <row r="76" spans="1:12" s="67" customFormat="1" ht="15.75" customHeight="1" x14ac:dyDescent="0.25">
      <c r="A76" s="243"/>
      <c r="B76" s="181" t="s">
        <v>63</v>
      </c>
      <c r="C76" s="98"/>
      <c r="D76" s="104">
        <f t="shared" si="3"/>
        <v>0</v>
      </c>
      <c r="E76" s="161" t="s">
        <v>14</v>
      </c>
      <c r="F76" s="161" t="s">
        <v>14</v>
      </c>
      <c r="G76" s="161" t="s">
        <v>14</v>
      </c>
      <c r="H76" s="161" t="s">
        <v>14</v>
      </c>
      <c r="I76" s="161" t="s">
        <v>14</v>
      </c>
      <c r="J76" s="161" t="s">
        <v>14</v>
      </c>
      <c r="K76" s="161" t="s">
        <v>14</v>
      </c>
      <c r="L76" s="161" t="s">
        <v>14</v>
      </c>
    </row>
    <row r="77" spans="1:12" s="67" customFormat="1" ht="15.75" customHeight="1" x14ac:dyDescent="0.25">
      <c r="A77" s="243"/>
      <c r="B77" s="181" t="s">
        <v>64</v>
      </c>
      <c r="C77" s="98"/>
      <c r="D77" s="104">
        <f t="shared" si="3"/>
        <v>0</v>
      </c>
      <c r="E77" s="161" t="s">
        <v>14</v>
      </c>
      <c r="F77" s="161" t="s">
        <v>14</v>
      </c>
      <c r="G77" s="161" t="s">
        <v>14</v>
      </c>
      <c r="H77" s="161" t="s">
        <v>14</v>
      </c>
      <c r="I77" s="161" t="s">
        <v>14</v>
      </c>
      <c r="J77" s="161" t="s">
        <v>14</v>
      </c>
      <c r="K77" s="161" t="s">
        <v>14</v>
      </c>
      <c r="L77" s="161" t="s">
        <v>14</v>
      </c>
    </row>
    <row r="78" spans="1:12" s="67" customFormat="1" ht="15.75" customHeight="1" x14ac:dyDescent="0.25">
      <c r="A78" s="243"/>
      <c r="B78" s="181" t="s">
        <v>71</v>
      </c>
      <c r="C78" s="98"/>
      <c r="D78" s="104">
        <f t="shared" si="3"/>
        <v>0</v>
      </c>
      <c r="E78" s="161" t="s">
        <v>14</v>
      </c>
      <c r="F78" s="161" t="s">
        <v>14</v>
      </c>
      <c r="G78" s="161" t="s">
        <v>14</v>
      </c>
      <c r="H78" s="161" t="s">
        <v>14</v>
      </c>
      <c r="I78" s="161" t="s">
        <v>14</v>
      </c>
      <c r="J78" s="161" t="s">
        <v>14</v>
      </c>
      <c r="K78" s="161" t="s">
        <v>14</v>
      </c>
      <c r="L78" s="161" t="s">
        <v>14</v>
      </c>
    </row>
    <row r="79" spans="1:12" s="67" customFormat="1" ht="15.75" customHeight="1" x14ac:dyDescent="0.25">
      <c r="A79" s="243"/>
      <c r="B79" s="181" t="s">
        <v>65</v>
      </c>
      <c r="C79" s="98"/>
      <c r="D79" s="104">
        <f t="shared" si="3"/>
        <v>0</v>
      </c>
      <c r="E79" s="161" t="s">
        <v>14</v>
      </c>
      <c r="F79" s="161" t="s">
        <v>14</v>
      </c>
      <c r="G79" s="161" t="s">
        <v>14</v>
      </c>
      <c r="H79" s="161" t="s">
        <v>14</v>
      </c>
      <c r="I79" s="161" t="s">
        <v>14</v>
      </c>
      <c r="J79" s="161" t="s">
        <v>14</v>
      </c>
      <c r="K79" s="161" t="s">
        <v>14</v>
      </c>
      <c r="L79" s="161" t="s">
        <v>14</v>
      </c>
    </row>
    <row r="80" spans="1:12" s="67" customFormat="1" ht="15.75" customHeight="1" x14ac:dyDescent="0.25">
      <c r="A80" s="243"/>
      <c r="B80" s="181" t="s">
        <v>24</v>
      </c>
      <c r="C80" s="98"/>
      <c r="D80" s="104">
        <f t="shared" si="3"/>
        <v>0</v>
      </c>
      <c r="E80" s="161" t="s">
        <v>14</v>
      </c>
      <c r="F80" s="161" t="s">
        <v>14</v>
      </c>
      <c r="G80" s="161" t="s">
        <v>14</v>
      </c>
      <c r="H80" s="161" t="s">
        <v>14</v>
      </c>
      <c r="I80" s="161" t="s">
        <v>14</v>
      </c>
      <c r="J80" s="161" t="s">
        <v>14</v>
      </c>
      <c r="K80" s="161" t="s">
        <v>14</v>
      </c>
      <c r="L80" s="161" t="s">
        <v>14</v>
      </c>
    </row>
    <row r="81" spans="1:12" s="67" customFormat="1" ht="15.75" customHeight="1" x14ac:dyDescent="0.25">
      <c r="A81" s="243"/>
      <c r="B81" s="309" t="s">
        <v>66</v>
      </c>
      <c r="C81" s="98" t="s">
        <v>67</v>
      </c>
      <c r="D81" s="104">
        <f t="shared" si="3"/>
        <v>0</v>
      </c>
      <c r="E81" s="161" t="s">
        <v>14</v>
      </c>
      <c r="F81" s="161" t="s">
        <v>14</v>
      </c>
      <c r="G81" s="161" t="s">
        <v>14</v>
      </c>
      <c r="H81" s="161" t="s">
        <v>14</v>
      </c>
      <c r="I81" s="161" t="s">
        <v>14</v>
      </c>
      <c r="J81" s="161" t="s">
        <v>14</v>
      </c>
      <c r="K81" s="161" t="s">
        <v>14</v>
      </c>
      <c r="L81" s="161" t="s">
        <v>14</v>
      </c>
    </row>
    <row r="82" spans="1:12" s="67" customFormat="1" ht="15.75" customHeight="1" x14ac:dyDescent="0.25">
      <c r="A82" s="243"/>
      <c r="B82" s="312"/>
      <c r="C82" s="98" t="s">
        <v>68</v>
      </c>
      <c r="D82" s="104">
        <f t="shared" si="3"/>
        <v>0</v>
      </c>
      <c r="E82" s="161" t="s">
        <v>14</v>
      </c>
      <c r="F82" s="161" t="s">
        <v>14</v>
      </c>
      <c r="G82" s="161" t="s">
        <v>14</v>
      </c>
      <c r="H82" s="161" t="s">
        <v>14</v>
      </c>
      <c r="I82" s="161" t="s">
        <v>14</v>
      </c>
      <c r="J82" s="161" t="s">
        <v>14</v>
      </c>
      <c r="K82" s="161" t="s">
        <v>14</v>
      </c>
      <c r="L82" s="161" t="s">
        <v>14</v>
      </c>
    </row>
    <row r="83" spans="1:12" s="67" customFormat="1" ht="15.75" customHeight="1" x14ac:dyDescent="0.25">
      <c r="A83" s="243"/>
      <c r="B83" s="310"/>
      <c r="C83" s="98" t="s">
        <v>69</v>
      </c>
      <c r="D83" s="104">
        <f t="shared" si="3"/>
        <v>0</v>
      </c>
      <c r="E83" s="161" t="s">
        <v>14</v>
      </c>
      <c r="F83" s="161" t="s">
        <v>14</v>
      </c>
      <c r="G83" s="161" t="s">
        <v>14</v>
      </c>
      <c r="H83" s="161" t="s">
        <v>14</v>
      </c>
      <c r="I83" s="161" t="s">
        <v>14</v>
      </c>
      <c r="J83" s="161" t="s">
        <v>14</v>
      </c>
      <c r="K83" s="161" t="s">
        <v>14</v>
      </c>
      <c r="L83" s="161" t="s">
        <v>14</v>
      </c>
    </row>
    <row r="84" spans="1:12" s="67" customFormat="1" ht="15.75" customHeight="1" x14ac:dyDescent="0.25">
      <c r="A84" s="230"/>
      <c r="B84" s="181" t="s">
        <v>70</v>
      </c>
      <c r="C84" s="98"/>
      <c r="D84" s="104">
        <f t="shared" si="3"/>
        <v>27</v>
      </c>
      <c r="E84" s="161" t="s">
        <v>14</v>
      </c>
      <c r="F84" s="161" t="s">
        <v>14</v>
      </c>
      <c r="G84" s="161" t="s">
        <v>14</v>
      </c>
      <c r="H84" s="161" t="s">
        <v>14</v>
      </c>
      <c r="I84" s="161" t="s">
        <v>14</v>
      </c>
      <c r="J84" s="161" t="s">
        <v>14</v>
      </c>
      <c r="K84" s="161" t="s">
        <v>14</v>
      </c>
      <c r="L84" s="131">
        <v>27</v>
      </c>
    </row>
    <row r="85" spans="1:12" s="67" customFormat="1" ht="15.75" customHeight="1" x14ac:dyDescent="0.25">
      <c r="A85" s="236" t="s">
        <v>123</v>
      </c>
      <c r="B85" s="264" t="s">
        <v>10</v>
      </c>
      <c r="C85" s="311"/>
      <c r="D85" s="132">
        <v>0</v>
      </c>
      <c r="E85" s="161" t="s">
        <v>14</v>
      </c>
      <c r="F85" s="161" t="s">
        <v>14</v>
      </c>
      <c r="G85" s="161" t="s">
        <v>14</v>
      </c>
      <c r="H85" s="161" t="s">
        <v>14</v>
      </c>
      <c r="I85" s="161" t="s">
        <v>14</v>
      </c>
      <c r="J85" s="161" t="s">
        <v>14</v>
      </c>
      <c r="K85" s="161" t="s">
        <v>14</v>
      </c>
      <c r="L85" s="161" t="s">
        <v>14</v>
      </c>
    </row>
    <row r="86" spans="1:12" s="67" customFormat="1" ht="15.75" customHeight="1" x14ac:dyDescent="0.25">
      <c r="A86" s="230"/>
      <c r="B86" s="307" t="s">
        <v>71</v>
      </c>
      <c r="C86" s="308"/>
      <c r="D86" s="132">
        <v>0</v>
      </c>
      <c r="E86" s="161" t="s">
        <v>14</v>
      </c>
      <c r="F86" s="161" t="s">
        <v>14</v>
      </c>
      <c r="G86" s="161" t="s">
        <v>14</v>
      </c>
      <c r="H86" s="161" t="s">
        <v>14</v>
      </c>
      <c r="I86" s="161" t="s">
        <v>14</v>
      </c>
      <c r="J86" s="161" t="s">
        <v>14</v>
      </c>
      <c r="K86" s="161" t="s">
        <v>14</v>
      </c>
      <c r="L86" s="161" t="s">
        <v>14</v>
      </c>
    </row>
    <row r="87" spans="1:12" s="67" customFormat="1" ht="15.75" customHeight="1" x14ac:dyDescent="0.25">
      <c r="A87" s="236" t="s">
        <v>40</v>
      </c>
      <c r="B87" s="98" t="s">
        <v>10</v>
      </c>
      <c r="C87" s="163"/>
      <c r="D87" s="104">
        <f>SUM(D88,D89,D90,D91,D92)</f>
        <v>52</v>
      </c>
      <c r="E87" s="131">
        <v>3</v>
      </c>
      <c r="F87" s="131">
        <v>0</v>
      </c>
      <c r="G87" s="131">
        <v>0</v>
      </c>
      <c r="H87" s="131">
        <v>0</v>
      </c>
      <c r="I87" s="131">
        <v>1</v>
      </c>
      <c r="J87" s="131">
        <v>1</v>
      </c>
      <c r="K87" s="131">
        <v>2</v>
      </c>
      <c r="L87" s="131">
        <v>45</v>
      </c>
    </row>
    <row r="88" spans="1:12" s="67" customFormat="1" ht="15.75" customHeight="1" x14ac:dyDescent="0.25">
      <c r="A88" s="243"/>
      <c r="B88" s="181" t="s">
        <v>41</v>
      </c>
      <c r="C88" s="98"/>
      <c r="D88" s="104">
        <f>SUM(E88:L88)</f>
        <v>0</v>
      </c>
      <c r="E88" s="161" t="s">
        <v>14</v>
      </c>
      <c r="F88" s="161" t="s">
        <v>14</v>
      </c>
      <c r="G88" s="161" t="s">
        <v>14</v>
      </c>
      <c r="H88" s="161" t="s">
        <v>14</v>
      </c>
      <c r="I88" s="161" t="s">
        <v>14</v>
      </c>
      <c r="J88" s="161" t="s">
        <v>14</v>
      </c>
      <c r="K88" s="161" t="s">
        <v>14</v>
      </c>
      <c r="L88" s="161" t="s">
        <v>14</v>
      </c>
    </row>
    <row r="89" spans="1:12" s="67" customFormat="1" ht="15.75" customHeight="1" x14ac:dyDescent="0.25">
      <c r="A89" s="243"/>
      <c r="B89" s="181" t="s">
        <v>42</v>
      </c>
      <c r="C89" s="98"/>
      <c r="D89" s="104">
        <f t="shared" ref="D89:D92" si="4">SUM(E89:L89)</f>
        <v>7</v>
      </c>
      <c r="E89" s="131">
        <v>3</v>
      </c>
      <c r="F89" s="131">
        <v>0</v>
      </c>
      <c r="G89" s="131">
        <v>0</v>
      </c>
      <c r="H89" s="131">
        <v>0</v>
      </c>
      <c r="I89" s="131">
        <v>1</v>
      </c>
      <c r="J89" s="131">
        <v>1</v>
      </c>
      <c r="K89" s="131">
        <v>2</v>
      </c>
      <c r="L89" s="131">
        <v>0</v>
      </c>
    </row>
    <row r="90" spans="1:12" s="67" customFormat="1" ht="15.75" customHeight="1" x14ac:dyDescent="0.25">
      <c r="A90" s="243"/>
      <c r="B90" s="181" t="s">
        <v>71</v>
      </c>
      <c r="C90" s="98"/>
      <c r="D90" s="104">
        <f t="shared" si="4"/>
        <v>0</v>
      </c>
      <c r="E90" s="161" t="s">
        <v>14</v>
      </c>
      <c r="F90" s="161" t="s">
        <v>14</v>
      </c>
      <c r="G90" s="161" t="s">
        <v>14</v>
      </c>
      <c r="H90" s="161" t="s">
        <v>14</v>
      </c>
      <c r="I90" s="161" t="s">
        <v>14</v>
      </c>
      <c r="J90" s="161" t="s">
        <v>14</v>
      </c>
      <c r="K90" s="161" t="s">
        <v>14</v>
      </c>
      <c r="L90" s="161" t="s">
        <v>14</v>
      </c>
    </row>
    <row r="91" spans="1:12" s="67" customFormat="1" ht="15.75" customHeight="1" x14ac:dyDescent="0.25">
      <c r="A91" s="243"/>
      <c r="B91" s="181" t="s">
        <v>72</v>
      </c>
      <c r="C91" s="98"/>
      <c r="D91" s="104">
        <f t="shared" si="4"/>
        <v>0</v>
      </c>
      <c r="E91" s="161" t="s">
        <v>14</v>
      </c>
      <c r="F91" s="161" t="s">
        <v>14</v>
      </c>
      <c r="G91" s="161" t="s">
        <v>14</v>
      </c>
      <c r="H91" s="161" t="s">
        <v>14</v>
      </c>
      <c r="I91" s="161" t="s">
        <v>14</v>
      </c>
      <c r="J91" s="161" t="s">
        <v>14</v>
      </c>
      <c r="K91" s="161" t="s">
        <v>14</v>
      </c>
      <c r="L91" s="161" t="s">
        <v>14</v>
      </c>
    </row>
    <row r="92" spans="1:12" s="67" customFormat="1" ht="15.75" customHeight="1" x14ac:dyDescent="0.25">
      <c r="A92" s="230"/>
      <c r="B92" s="181" t="s">
        <v>44</v>
      </c>
      <c r="C92" s="98"/>
      <c r="D92" s="104">
        <f t="shared" si="4"/>
        <v>45</v>
      </c>
      <c r="E92" s="161" t="s">
        <v>14</v>
      </c>
      <c r="F92" s="161" t="s">
        <v>14</v>
      </c>
      <c r="G92" s="161" t="s">
        <v>14</v>
      </c>
      <c r="H92" s="161" t="s">
        <v>14</v>
      </c>
      <c r="I92" s="161" t="s">
        <v>14</v>
      </c>
      <c r="J92" s="161" t="s">
        <v>14</v>
      </c>
      <c r="K92" s="161" t="s">
        <v>14</v>
      </c>
      <c r="L92" s="131">
        <v>45</v>
      </c>
    </row>
    <row r="93" spans="1:12" s="67" customFormat="1" ht="15.75" customHeight="1" x14ac:dyDescent="0.25">
      <c r="A93" s="236" t="s">
        <v>118</v>
      </c>
      <c r="B93" s="264" t="s">
        <v>10</v>
      </c>
      <c r="C93" s="311"/>
      <c r="D93" s="132">
        <v>0</v>
      </c>
      <c r="E93" s="131">
        <v>0</v>
      </c>
      <c r="F93" s="131">
        <v>0</v>
      </c>
      <c r="G93" s="131">
        <v>0</v>
      </c>
      <c r="H93" s="131">
        <v>0</v>
      </c>
      <c r="I93" s="131">
        <v>0</v>
      </c>
      <c r="J93" s="131">
        <v>0</v>
      </c>
      <c r="K93" s="131">
        <v>0</v>
      </c>
      <c r="L93" s="131">
        <v>0</v>
      </c>
    </row>
    <row r="94" spans="1:12" s="67" customFormat="1" ht="15.75" customHeight="1" x14ac:dyDescent="0.25">
      <c r="A94" s="230"/>
      <c r="B94" s="307" t="s">
        <v>71</v>
      </c>
      <c r="C94" s="308"/>
      <c r="D94" s="132">
        <v>0</v>
      </c>
      <c r="E94" s="131">
        <v>0</v>
      </c>
      <c r="F94" s="131">
        <v>0</v>
      </c>
      <c r="G94" s="131">
        <v>0</v>
      </c>
      <c r="H94" s="131">
        <v>0</v>
      </c>
      <c r="I94" s="131">
        <v>0</v>
      </c>
      <c r="J94" s="131">
        <v>0</v>
      </c>
      <c r="K94" s="131">
        <v>0</v>
      </c>
      <c r="L94" s="131">
        <v>0</v>
      </c>
    </row>
    <row r="95" spans="1:12" s="67" customFormat="1" ht="15.75" customHeight="1" x14ac:dyDescent="0.25">
      <c r="A95" s="236" t="s">
        <v>119</v>
      </c>
      <c r="B95" s="264" t="s">
        <v>10</v>
      </c>
      <c r="C95" s="311"/>
      <c r="D95" s="132">
        <v>0</v>
      </c>
      <c r="E95" s="161" t="s">
        <v>14</v>
      </c>
      <c r="F95" s="161" t="s">
        <v>14</v>
      </c>
      <c r="G95" s="161" t="s">
        <v>14</v>
      </c>
      <c r="H95" s="161" t="s">
        <v>14</v>
      </c>
      <c r="I95" s="161" t="s">
        <v>14</v>
      </c>
      <c r="J95" s="161" t="s">
        <v>14</v>
      </c>
      <c r="K95" s="161" t="s">
        <v>14</v>
      </c>
      <c r="L95" s="131">
        <v>0</v>
      </c>
    </row>
    <row r="96" spans="1:12" s="67" customFormat="1" ht="15.75" customHeight="1" x14ac:dyDescent="0.25">
      <c r="A96" s="230"/>
      <c r="B96" s="307" t="s">
        <v>71</v>
      </c>
      <c r="C96" s="308"/>
      <c r="D96" s="132">
        <v>0</v>
      </c>
      <c r="E96" s="161" t="s">
        <v>14</v>
      </c>
      <c r="F96" s="161" t="s">
        <v>14</v>
      </c>
      <c r="G96" s="161" t="s">
        <v>14</v>
      </c>
      <c r="H96" s="161" t="s">
        <v>14</v>
      </c>
      <c r="I96" s="161" t="s">
        <v>14</v>
      </c>
      <c r="J96" s="161" t="s">
        <v>14</v>
      </c>
      <c r="K96" s="161" t="s">
        <v>14</v>
      </c>
      <c r="L96" s="131">
        <v>0</v>
      </c>
    </row>
    <row r="97" spans="1:12" s="67" customFormat="1" ht="15.75" customHeight="1" x14ac:dyDescent="0.25">
      <c r="A97" s="236" t="s">
        <v>33</v>
      </c>
      <c r="B97" s="98" t="s">
        <v>10</v>
      </c>
      <c r="C97" s="163"/>
      <c r="D97" s="174">
        <f t="shared" ref="D97:K97" si="5">SUM(D98:D104)</f>
        <v>351</v>
      </c>
      <c r="E97" s="174">
        <f t="shared" si="5"/>
        <v>62</v>
      </c>
      <c r="F97" s="174">
        <f t="shared" si="5"/>
        <v>9</v>
      </c>
      <c r="G97" s="174">
        <f t="shared" si="5"/>
        <v>233</v>
      </c>
      <c r="H97" s="174">
        <f t="shared" si="5"/>
        <v>0</v>
      </c>
      <c r="I97" s="174">
        <f t="shared" si="5"/>
        <v>1</v>
      </c>
      <c r="J97" s="174">
        <f t="shared" si="5"/>
        <v>33</v>
      </c>
      <c r="K97" s="174">
        <f t="shared" si="5"/>
        <v>8</v>
      </c>
      <c r="L97" s="174">
        <f>SUM(L98:L104)</f>
        <v>5</v>
      </c>
    </row>
    <row r="98" spans="1:12" s="67" customFormat="1" ht="15.75" customHeight="1" x14ac:dyDescent="0.25">
      <c r="A98" s="243"/>
      <c r="B98" s="181" t="s">
        <v>34</v>
      </c>
      <c r="C98" s="98"/>
      <c r="D98" s="174">
        <f>SUM(E98:L98)</f>
        <v>343</v>
      </c>
      <c r="E98" s="162">
        <v>60</v>
      </c>
      <c r="F98" s="162">
        <v>9</v>
      </c>
      <c r="G98" s="162">
        <v>233</v>
      </c>
      <c r="H98" s="162" t="s">
        <v>14</v>
      </c>
      <c r="I98" s="162">
        <v>1</v>
      </c>
      <c r="J98" s="162">
        <v>32</v>
      </c>
      <c r="K98" s="162">
        <v>3</v>
      </c>
      <c r="L98" s="162">
        <v>5</v>
      </c>
    </row>
    <row r="99" spans="1:12" s="67" customFormat="1" ht="15.75" customHeight="1" x14ac:dyDescent="0.25">
      <c r="A99" s="243"/>
      <c r="B99" s="181" t="s">
        <v>35</v>
      </c>
      <c r="C99" s="98"/>
      <c r="D99" s="104">
        <f t="shared" ref="D99:D104" si="6">SUM(E99:L99)</f>
        <v>7</v>
      </c>
      <c r="E99" s="131">
        <v>2</v>
      </c>
      <c r="F99" s="161" t="s">
        <v>14</v>
      </c>
      <c r="G99" s="161" t="s">
        <v>14</v>
      </c>
      <c r="H99" s="131">
        <v>0</v>
      </c>
      <c r="I99" s="161" t="s">
        <v>14</v>
      </c>
      <c r="J99" s="131">
        <v>1</v>
      </c>
      <c r="K99" s="131">
        <v>4</v>
      </c>
      <c r="L99" s="161" t="s">
        <v>14</v>
      </c>
    </row>
    <row r="100" spans="1:12" s="67" customFormat="1" ht="15.75" customHeight="1" x14ac:dyDescent="0.25">
      <c r="A100" s="243"/>
      <c r="B100" s="181" t="s">
        <v>73</v>
      </c>
      <c r="C100" s="98"/>
      <c r="D100" s="104">
        <f t="shared" si="6"/>
        <v>0</v>
      </c>
      <c r="E100" s="161" t="s">
        <v>14</v>
      </c>
      <c r="F100" s="161" t="s">
        <v>14</v>
      </c>
      <c r="G100" s="161" t="s">
        <v>14</v>
      </c>
      <c r="H100" s="161" t="s">
        <v>14</v>
      </c>
      <c r="I100" s="161" t="s">
        <v>14</v>
      </c>
      <c r="J100" s="161" t="s">
        <v>14</v>
      </c>
      <c r="K100" s="161" t="s">
        <v>14</v>
      </c>
      <c r="L100" s="161" t="s">
        <v>14</v>
      </c>
    </row>
    <row r="101" spans="1:12" s="67" customFormat="1" ht="15.75" customHeight="1" x14ac:dyDescent="0.25">
      <c r="A101" s="243"/>
      <c r="B101" s="181" t="s">
        <v>74</v>
      </c>
      <c r="C101" s="98"/>
      <c r="D101" s="104">
        <f t="shared" si="6"/>
        <v>0</v>
      </c>
      <c r="E101" s="161" t="s">
        <v>14</v>
      </c>
      <c r="F101" s="161" t="s">
        <v>14</v>
      </c>
      <c r="G101" s="161" t="s">
        <v>14</v>
      </c>
      <c r="H101" s="161" t="s">
        <v>14</v>
      </c>
      <c r="I101" s="161" t="s">
        <v>14</v>
      </c>
      <c r="J101" s="161" t="s">
        <v>14</v>
      </c>
      <c r="K101" s="161" t="s">
        <v>14</v>
      </c>
      <c r="L101" s="131">
        <v>0</v>
      </c>
    </row>
    <row r="102" spans="1:12" s="67" customFormat="1" ht="15.75" customHeight="1" x14ac:dyDescent="0.25">
      <c r="A102" s="243"/>
      <c r="B102" s="181" t="s">
        <v>71</v>
      </c>
      <c r="C102" s="98"/>
      <c r="D102" s="104">
        <f t="shared" si="6"/>
        <v>0</v>
      </c>
      <c r="E102" s="161" t="s">
        <v>14</v>
      </c>
      <c r="F102" s="161" t="s">
        <v>14</v>
      </c>
      <c r="G102" s="161" t="s">
        <v>14</v>
      </c>
      <c r="H102" s="161" t="s">
        <v>14</v>
      </c>
      <c r="I102" s="161" t="s">
        <v>14</v>
      </c>
      <c r="J102" s="161" t="s">
        <v>14</v>
      </c>
      <c r="K102" s="161" t="s">
        <v>14</v>
      </c>
      <c r="L102" s="161" t="s">
        <v>14</v>
      </c>
    </row>
    <row r="103" spans="1:12" s="67" customFormat="1" ht="28.5" customHeight="1" x14ac:dyDescent="0.25">
      <c r="A103" s="243"/>
      <c r="B103" s="309" t="s">
        <v>75</v>
      </c>
      <c r="C103" s="98" t="s">
        <v>76</v>
      </c>
      <c r="D103" s="104">
        <f t="shared" si="6"/>
        <v>1</v>
      </c>
      <c r="E103" s="161" t="s">
        <v>14</v>
      </c>
      <c r="F103" s="161" t="s">
        <v>14</v>
      </c>
      <c r="G103" s="161" t="s">
        <v>14</v>
      </c>
      <c r="H103" s="161" t="s">
        <v>14</v>
      </c>
      <c r="I103" s="161" t="s">
        <v>14</v>
      </c>
      <c r="J103" s="161" t="s">
        <v>14</v>
      </c>
      <c r="K103" s="131">
        <v>1</v>
      </c>
      <c r="L103" s="161" t="s">
        <v>14</v>
      </c>
    </row>
    <row r="104" spans="1:12" s="67" customFormat="1" ht="15.75" customHeight="1" x14ac:dyDescent="0.25">
      <c r="A104" s="230"/>
      <c r="B104" s="310"/>
      <c r="C104" s="98" t="s">
        <v>77</v>
      </c>
      <c r="D104" s="104">
        <f t="shared" si="6"/>
        <v>0</v>
      </c>
      <c r="E104" s="161" t="s">
        <v>14</v>
      </c>
      <c r="F104" s="161" t="s">
        <v>14</v>
      </c>
      <c r="G104" s="161" t="s">
        <v>14</v>
      </c>
      <c r="H104" s="161" t="s">
        <v>14</v>
      </c>
      <c r="I104" s="161" t="s">
        <v>14</v>
      </c>
      <c r="J104" s="161" t="s">
        <v>14</v>
      </c>
      <c r="K104" s="161" t="s">
        <v>14</v>
      </c>
      <c r="L104" s="131">
        <v>0</v>
      </c>
    </row>
    <row r="105" spans="1:12" s="67" customFormat="1" ht="15.75" customHeight="1" x14ac:dyDescent="0.25">
      <c r="A105" s="236" t="s">
        <v>45</v>
      </c>
      <c r="B105" s="98" t="s">
        <v>10</v>
      </c>
      <c r="C105" s="163"/>
      <c r="D105" s="132">
        <v>0</v>
      </c>
      <c r="E105" s="131">
        <v>0</v>
      </c>
      <c r="F105" s="131">
        <v>0</v>
      </c>
      <c r="G105" s="131">
        <v>0</v>
      </c>
      <c r="H105" s="131">
        <v>0</v>
      </c>
      <c r="I105" s="131">
        <v>0</v>
      </c>
      <c r="J105" s="131">
        <v>0</v>
      </c>
      <c r="K105" s="131">
        <v>0</v>
      </c>
      <c r="L105" s="131">
        <v>0</v>
      </c>
    </row>
    <row r="106" spans="1:12" s="67" customFormat="1" ht="15.75" customHeight="1" x14ac:dyDescent="0.25">
      <c r="A106" s="243"/>
      <c r="B106" s="181" t="s">
        <v>258</v>
      </c>
      <c r="C106" s="98"/>
      <c r="D106" s="132">
        <v>0</v>
      </c>
      <c r="E106" s="161" t="s">
        <v>14</v>
      </c>
      <c r="F106" s="161" t="s">
        <v>14</v>
      </c>
      <c r="G106" s="161" t="s">
        <v>14</v>
      </c>
      <c r="H106" s="161" t="s">
        <v>14</v>
      </c>
      <c r="I106" s="161" t="s">
        <v>14</v>
      </c>
      <c r="J106" s="161" t="s">
        <v>14</v>
      </c>
      <c r="K106" s="161" t="s">
        <v>14</v>
      </c>
      <c r="L106" s="131">
        <v>0</v>
      </c>
    </row>
    <row r="107" spans="1:12" s="67" customFormat="1" ht="15.75" customHeight="1" x14ac:dyDescent="0.25">
      <c r="A107" s="243"/>
      <c r="B107" s="181" t="s">
        <v>96</v>
      </c>
      <c r="C107" s="98"/>
      <c r="D107" s="132">
        <v>0</v>
      </c>
      <c r="E107" s="161" t="s">
        <v>14</v>
      </c>
      <c r="F107" s="161" t="s">
        <v>14</v>
      </c>
      <c r="G107" s="161" t="s">
        <v>14</v>
      </c>
      <c r="H107" s="161" t="s">
        <v>14</v>
      </c>
      <c r="I107" s="161" t="s">
        <v>14</v>
      </c>
      <c r="J107" s="161" t="s">
        <v>14</v>
      </c>
      <c r="K107" s="161" t="s">
        <v>14</v>
      </c>
      <c r="L107" s="161" t="s">
        <v>14</v>
      </c>
    </row>
    <row r="108" spans="1:12" s="67" customFormat="1" ht="15.75" customHeight="1" x14ac:dyDescent="0.25">
      <c r="A108" s="243"/>
      <c r="B108" s="181" t="s">
        <v>71</v>
      </c>
      <c r="C108" s="98"/>
      <c r="D108" s="132">
        <v>0</v>
      </c>
      <c r="E108" s="161" t="s">
        <v>14</v>
      </c>
      <c r="F108" s="161" t="s">
        <v>14</v>
      </c>
      <c r="G108" s="161" t="s">
        <v>14</v>
      </c>
      <c r="H108" s="161" t="s">
        <v>14</v>
      </c>
      <c r="I108" s="161" t="s">
        <v>14</v>
      </c>
      <c r="J108" s="161" t="s">
        <v>14</v>
      </c>
      <c r="K108" s="161" t="s">
        <v>14</v>
      </c>
      <c r="L108" s="161" t="s">
        <v>14</v>
      </c>
    </row>
    <row r="109" spans="1:12" s="67" customFormat="1" ht="15.75" customHeight="1" x14ac:dyDescent="0.25">
      <c r="A109" s="243"/>
      <c r="B109" s="181" t="s">
        <v>47</v>
      </c>
      <c r="C109" s="98"/>
      <c r="D109" s="132">
        <v>0</v>
      </c>
      <c r="E109" s="131">
        <v>0</v>
      </c>
      <c r="F109" s="131">
        <v>0</v>
      </c>
      <c r="G109" s="131">
        <v>0</v>
      </c>
      <c r="H109" s="131">
        <v>0</v>
      </c>
      <c r="I109" s="131">
        <v>0</v>
      </c>
      <c r="J109" s="131">
        <v>0</v>
      </c>
      <c r="K109" s="131">
        <v>0</v>
      </c>
      <c r="L109" s="131">
        <v>0</v>
      </c>
    </row>
    <row r="110" spans="1:12" s="67" customFormat="1" ht="15.75" customHeight="1" x14ac:dyDescent="0.25">
      <c r="A110" s="230"/>
      <c r="B110" s="181" t="s">
        <v>97</v>
      </c>
      <c r="C110" s="98"/>
      <c r="D110" s="132">
        <v>0</v>
      </c>
      <c r="E110" s="161" t="s">
        <v>14</v>
      </c>
      <c r="F110" s="161" t="s">
        <v>14</v>
      </c>
      <c r="G110" s="161" t="s">
        <v>14</v>
      </c>
      <c r="H110" s="161" t="s">
        <v>14</v>
      </c>
      <c r="I110" s="161" t="s">
        <v>14</v>
      </c>
      <c r="J110" s="161" t="s">
        <v>14</v>
      </c>
      <c r="K110" s="161" t="s">
        <v>14</v>
      </c>
      <c r="L110" s="131"/>
    </row>
    <row r="111" spans="1:12" s="67" customFormat="1" ht="15.75" customHeight="1" x14ac:dyDescent="0.25">
      <c r="A111" s="236" t="s">
        <v>121</v>
      </c>
      <c r="B111" s="264" t="s">
        <v>10</v>
      </c>
      <c r="C111" s="311"/>
      <c r="D111" s="132">
        <v>0</v>
      </c>
      <c r="E111" s="131">
        <v>0</v>
      </c>
      <c r="F111" s="131">
        <v>0</v>
      </c>
      <c r="G111" s="131">
        <v>0</v>
      </c>
      <c r="H111" s="131">
        <v>0</v>
      </c>
      <c r="I111" s="131">
        <v>0</v>
      </c>
      <c r="J111" s="131">
        <v>0</v>
      </c>
      <c r="K111" s="131">
        <v>0</v>
      </c>
      <c r="L111" s="131">
        <v>0</v>
      </c>
    </row>
    <row r="112" spans="1:12" s="67" customFormat="1" ht="15.75" customHeight="1" x14ac:dyDescent="0.25">
      <c r="A112" s="230"/>
      <c r="B112" s="307" t="s">
        <v>71</v>
      </c>
      <c r="C112" s="308"/>
      <c r="D112" s="132">
        <v>0</v>
      </c>
      <c r="E112" s="131">
        <v>0</v>
      </c>
      <c r="F112" s="131">
        <v>0</v>
      </c>
      <c r="G112" s="131">
        <v>0</v>
      </c>
      <c r="H112" s="131">
        <v>0</v>
      </c>
      <c r="I112" s="131">
        <v>0</v>
      </c>
      <c r="J112" s="131">
        <v>0</v>
      </c>
      <c r="K112" s="131">
        <v>0</v>
      </c>
      <c r="L112" s="131">
        <v>0</v>
      </c>
    </row>
    <row r="113" spans="1:12" s="67" customFormat="1" ht="15.75" customHeight="1" x14ac:dyDescent="0.25">
      <c r="A113" s="236" t="s">
        <v>259</v>
      </c>
      <c r="B113" s="264" t="s">
        <v>10</v>
      </c>
      <c r="C113" s="311"/>
      <c r="D113" s="132">
        <v>0</v>
      </c>
      <c r="E113" s="161" t="s">
        <v>14</v>
      </c>
      <c r="F113" s="161" t="s">
        <v>14</v>
      </c>
      <c r="G113" s="161" t="s">
        <v>14</v>
      </c>
      <c r="H113" s="161" t="s">
        <v>14</v>
      </c>
      <c r="I113" s="161" t="s">
        <v>14</v>
      </c>
      <c r="J113" s="161" t="s">
        <v>14</v>
      </c>
      <c r="K113" s="161" t="s">
        <v>14</v>
      </c>
      <c r="L113" s="131">
        <v>0</v>
      </c>
    </row>
    <row r="114" spans="1:12" s="67" customFormat="1" ht="15.75" customHeight="1" x14ac:dyDescent="0.25">
      <c r="A114" s="230"/>
      <c r="B114" s="307" t="s">
        <v>71</v>
      </c>
      <c r="C114" s="308"/>
      <c r="D114" s="132">
        <v>0</v>
      </c>
      <c r="E114" s="161" t="s">
        <v>14</v>
      </c>
      <c r="F114" s="161" t="s">
        <v>14</v>
      </c>
      <c r="G114" s="161" t="s">
        <v>14</v>
      </c>
      <c r="H114" s="161" t="s">
        <v>14</v>
      </c>
      <c r="I114" s="161" t="s">
        <v>14</v>
      </c>
      <c r="J114" s="161" t="s">
        <v>14</v>
      </c>
      <c r="K114" s="161" t="s">
        <v>14</v>
      </c>
      <c r="L114" s="131">
        <v>0</v>
      </c>
    </row>
    <row r="115" spans="1:12" s="67" customFormat="1" ht="15.75" customHeight="1" x14ac:dyDescent="0.25">
      <c r="A115" s="236" t="s">
        <v>122</v>
      </c>
      <c r="B115" s="264" t="s">
        <v>10</v>
      </c>
      <c r="C115" s="311"/>
      <c r="D115" s="132">
        <v>0</v>
      </c>
      <c r="E115" s="161" t="s">
        <v>14</v>
      </c>
      <c r="F115" s="161" t="s">
        <v>14</v>
      </c>
      <c r="G115" s="161" t="s">
        <v>14</v>
      </c>
      <c r="H115" s="161" t="s">
        <v>14</v>
      </c>
      <c r="I115" s="161" t="s">
        <v>14</v>
      </c>
      <c r="J115" s="161" t="s">
        <v>14</v>
      </c>
      <c r="K115" s="161" t="s">
        <v>14</v>
      </c>
      <c r="L115" s="131">
        <v>0</v>
      </c>
    </row>
    <row r="116" spans="1:12" s="67" customFormat="1" ht="15.75" customHeight="1" x14ac:dyDescent="0.25">
      <c r="A116" s="230"/>
      <c r="B116" s="307" t="s">
        <v>71</v>
      </c>
      <c r="C116" s="308"/>
      <c r="D116" s="132">
        <v>0</v>
      </c>
      <c r="E116" s="161" t="s">
        <v>14</v>
      </c>
      <c r="F116" s="161" t="s">
        <v>14</v>
      </c>
      <c r="G116" s="161" t="s">
        <v>14</v>
      </c>
      <c r="H116" s="161" t="s">
        <v>14</v>
      </c>
      <c r="I116" s="161" t="s">
        <v>14</v>
      </c>
      <c r="J116" s="161" t="s">
        <v>14</v>
      </c>
      <c r="K116" s="161" t="s">
        <v>14</v>
      </c>
      <c r="L116" s="131">
        <v>0</v>
      </c>
    </row>
    <row r="117" spans="1:12" s="67" customFormat="1" ht="15.75" customHeight="1" x14ac:dyDescent="0.25">
      <c r="A117" s="236" t="s">
        <v>260</v>
      </c>
      <c r="B117" s="264" t="s">
        <v>10</v>
      </c>
      <c r="C117" s="311"/>
      <c r="D117" s="132">
        <v>0</v>
      </c>
      <c r="E117" s="131">
        <v>0</v>
      </c>
      <c r="F117" s="131">
        <v>0</v>
      </c>
      <c r="G117" s="131">
        <v>0</v>
      </c>
      <c r="H117" s="131">
        <v>0</v>
      </c>
      <c r="I117" s="131">
        <v>0</v>
      </c>
      <c r="J117" s="131">
        <v>0</v>
      </c>
      <c r="K117" s="131">
        <v>0</v>
      </c>
      <c r="L117" s="131">
        <v>0</v>
      </c>
    </row>
    <row r="118" spans="1:12" s="67" customFormat="1" ht="15.75" customHeight="1" x14ac:dyDescent="0.25">
      <c r="A118" s="230"/>
      <c r="B118" s="307" t="s">
        <v>71</v>
      </c>
      <c r="C118" s="308"/>
      <c r="D118" s="132">
        <v>0</v>
      </c>
      <c r="E118" s="131">
        <v>0</v>
      </c>
      <c r="F118" s="131">
        <v>0</v>
      </c>
      <c r="G118" s="131">
        <v>0</v>
      </c>
      <c r="H118" s="131">
        <v>0</v>
      </c>
      <c r="I118" s="131">
        <v>0</v>
      </c>
      <c r="J118" s="131">
        <v>0</v>
      </c>
      <c r="K118" s="131">
        <v>0</v>
      </c>
      <c r="L118" s="131">
        <v>0</v>
      </c>
    </row>
    <row r="119" spans="1:12" s="67" customFormat="1" ht="15.75" customHeight="1" x14ac:dyDescent="0.25">
      <c r="A119" s="236" t="s">
        <v>261</v>
      </c>
      <c r="B119" s="264" t="s">
        <v>10</v>
      </c>
      <c r="C119" s="311"/>
      <c r="D119" s="132">
        <v>0</v>
      </c>
      <c r="E119" s="161" t="s">
        <v>14</v>
      </c>
      <c r="F119" s="161" t="s">
        <v>14</v>
      </c>
      <c r="G119" s="161" t="s">
        <v>14</v>
      </c>
      <c r="H119" s="161" t="s">
        <v>14</v>
      </c>
      <c r="I119" s="161" t="s">
        <v>14</v>
      </c>
      <c r="J119" s="161" t="s">
        <v>14</v>
      </c>
      <c r="K119" s="161" t="s">
        <v>14</v>
      </c>
      <c r="L119" s="161" t="s">
        <v>14</v>
      </c>
    </row>
    <row r="120" spans="1:12" s="67" customFormat="1" ht="15.75" customHeight="1" x14ac:dyDescent="0.25">
      <c r="A120" s="230"/>
      <c r="B120" s="307" t="s">
        <v>71</v>
      </c>
      <c r="C120" s="308"/>
      <c r="D120" s="132">
        <v>0</v>
      </c>
      <c r="E120" s="161" t="s">
        <v>14</v>
      </c>
      <c r="F120" s="161" t="s">
        <v>14</v>
      </c>
      <c r="G120" s="161" t="s">
        <v>14</v>
      </c>
      <c r="H120" s="161" t="s">
        <v>14</v>
      </c>
      <c r="I120" s="161" t="s">
        <v>14</v>
      </c>
      <c r="J120" s="161" t="s">
        <v>14</v>
      </c>
      <c r="K120" s="161" t="s">
        <v>14</v>
      </c>
      <c r="L120" s="161" t="s">
        <v>14</v>
      </c>
    </row>
    <row r="121" spans="1:12" s="67" customFormat="1" ht="15.75" customHeight="1" x14ac:dyDescent="0.25">
      <c r="A121" s="236" t="s">
        <v>262</v>
      </c>
      <c r="B121" s="264" t="s">
        <v>10</v>
      </c>
      <c r="C121" s="311"/>
      <c r="D121" s="132">
        <v>0</v>
      </c>
      <c r="E121" s="161" t="s">
        <v>14</v>
      </c>
      <c r="F121" s="161" t="s">
        <v>14</v>
      </c>
      <c r="G121" s="161" t="s">
        <v>14</v>
      </c>
      <c r="H121" s="161" t="s">
        <v>14</v>
      </c>
      <c r="I121" s="161" t="s">
        <v>14</v>
      </c>
      <c r="J121" s="161" t="s">
        <v>14</v>
      </c>
      <c r="K121" s="161" t="s">
        <v>14</v>
      </c>
      <c r="L121" s="161" t="s">
        <v>14</v>
      </c>
    </row>
    <row r="122" spans="1:12" s="67" customFormat="1" ht="15.75" customHeight="1" x14ac:dyDescent="0.25">
      <c r="A122" s="230"/>
      <c r="B122" s="307" t="s">
        <v>71</v>
      </c>
      <c r="C122" s="308"/>
      <c r="D122" s="132">
        <v>0</v>
      </c>
      <c r="E122" s="161" t="s">
        <v>14</v>
      </c>
      <c r="F122" s="161" t="s">
        <v>14</v>
      </c>
      <c r="G122" s="161" t="s">
        <v>14</v>
      </c>
      <c r="H122" s="161" t="s">
        <v>14</v>
      </c>
      <c r="I122" s="161" t="s">
        <v>14</v>
      </c>
      <c r="J122" s="161" t="s">
        <v>14</v>
      </c>
      <c r="K122" s="161" t="s">
        <v>14</v>
      </c>
      <c r="L122" s="161" t="s">
        <v>14</v>
      </c>
    </row>
    <row r="123" spans="1:12" s="67" customFormat="1" ht="15.75" customHeight="1" x14ac:dyDescent="0.25">
      <c r="A123" s="236" t="s">
        <v>263</v>
      </c>
      <c r="B123" s="264" t="s">
        <v>10</v>
      </c>
      <c r="C123" s="311"/>
      <c r="D123" s="132">
        <v>0</v>
      </c>
      <c r="E123" s="161" t="s">
        <v>14</v>
      </c>
      <c r="F123" s="161" t="s">
        <v>14</v>
      </c>
      <c r="G123" s="161" t="s">
        <v>14</v>
      </c>
      <c r="H123" s="161" t="s">
        <v>14</v>
      </c>
      <c r="I123" s="161" t="s">
        <v>14</v>
      </c>
      <c r="J123" s="161" t="s">
        <v>14</v>
      </c>
      <c r="K123" s="161" t="s">
        <v>14</v>
      </c>
      <c r="L123" s="161" t="s">
        <v>14</v>
      </c>
    </row>
    <row r="124" spans="1:12" s="67" customFormat="1" ht="15.75" customHeight="1" x14ac:dyDescent="0.25">
      <c r="A124" s="230"/>
      <c r="B124" s="307" t="s">
        <v>71</v>
      </c>
      <c r="C124" s="308"/>
      <c r="D124" s="132">
        <v>0</v>
      </c>
      <c r="E124" s="161" t="s">
        <v>14</v>
      </c>
      <c r="F124" s="161" t="s">
        <v>14</v>
      </c>
      <c r="G124" s="161" t="s">
        <v>14</v>
      </c>
      <c r="H124" s="161" t="s">
        <v>14</v>
      </c>
      <c r="I124" s="161" t="s">
        <v>14</v>
      </c>
      <c r="J124" s="161" t="s">
        <v>14</v>
      </c>
      <c r="K124" s="161" t="s">
        <v>14</v>
      </c>
      <c r="L124" s="161" t="s">
        <v>14</v>
      </c>
    </row>
    <row r="125" spans="1:12" s="67" customFormat="1" ht="15.75" customHeight="1" x14ac:dyDescent="0.25">
      <c r="A125" s="236" t="s">
        <v>264</v>
      </c>
      <c r="B125" s="264" t="s">
        <v>10</v>
      </c>
      <c r="C125" s="311"/>
      <c r="D125" s="132">
        <v>0</v>
      </c>
      <c r="E125" s="161" t="s">
        <v>14</v>
      </c>
      <c r="F125" s="161" t="s">
        <v>14</v>
      </c>
      <c r="G125" s="161" t="s">
        <v>14</v>
      </c>
      <c r="H125" s="161" t="s">
        <v>14</v>
      </c>
      <c r="I125" s="131">
        <v>0</v>
      </c>
      <c r="J125" s="131">
        <v>0</v>
      </c>
      <c r="K125" s="131">
        <v>0</v>
      </c>
      <c r="L125" s="131">
        <v>0</v>
      </c>
    </row>
    <row r="126" spans="1:12" s="67" customFormat="1" ht="15.75" customHeight="1" x14ac:dyDescent="0.25">
      <c r="A126" s="230"/>
      <c r="B126" s="307" t="s">
        <v>71</v>
      </c>
      <c r="C126" s="308"/>
      <c r="D126" s="132">
        <v>0</v>
      </c>
      <c r="E126" s="161" t="s">
        <v>14</v>
      </c>
      <c r="F126" s="161" t="s">
        <v>14</v>
      </c>
      <c r="G126" s="161" t="s">
        <v>14</v>
      </c>
      <c r="H126" s="161" t="s">
        <v>14</v>
      </c>
      <c r="I126" s="131">
        <v>0</v>
      </c>
      <c r="J126" s="131">
        <v>0</v>
      </c>
      <c r="K126" s="131">
        <v>0</v>
      </c>
      <c r="L126" s="131">
        <v>0</v>
      </c>
    </row>
    <row r="127" spans="1:12" s="67" customFormat="1" ht="15.75" customHeight="1" x14ac:dyDescent="0.25">
      <c r="A127" s="236" t="s">
        <v>265</v>
      </c>
      <c r="B127" s="264" t="s">
        <v>10</v>
      </c>
      <c r="C127" s="311"/>
      <c r="D127" s="132">
        <v>0</v>
      </c>
      <c r="E127" s="161" t="s">
        <v>14</v>
      </c>
      <c r="F127" s="161" t="s">
        <v>14</v>
      </c>
      <c r="G127" s="161" t="s">
        <v>14</v>
      </c>
      <c r="H127" s="161" t="s">
        <v>14</v>
      </c>
      <c r="I127" s="161" t="s">
        <v>14</v>
      </c>
      <c r="J127" s="161" t="s">
        <v>14</v>
      </c>
      <c r="K127" s="161" t="s">
        <v>14</v>
      </c>
      <c r="L127" s="161" t="s">
        <v>14</v>
      </c>
    </row>
    <row r="128" spans="1:12" s="67" customFormat="1" ht="15.75" customHeight="1" x14ac:dyDescent="0.25">
      <c r="A128" s="230"/>
      <c r="B128" s="307" t="s">
        <v>71</v>
      </c>
      <c r="C128" s="308"/>
      <c r="D128" s="132">
        <v>0</v>
      </c>
      <c r="E128" s="161" t="s">
        <v>14</v>
      </c>
      <c r="F128" s="161" t="s">
        <v>14</v>
      </c>
      <c r="G128" s="161" t="s">
        <v>14</v>
      </c>
      <c r="H128" s="161" t="s">
        <v>14</v>
      </c>
      <c r="I128" s="161" t="s">
        <v>14</v>
      </c>
      <c r="J128" s="161" t="s">
        <v>14</v>
      </c>
      <c r="K128" s="161" t="s">
        <v>14</v>
      </c>
      <c r="L128" s="161" t="s">
        <v>14</v>
      </c>
    </row>
    <row r="129" spans="1:18" s="67" customFormat="1" ht="15.75" customHeight="1" x14ac:dyDescent="0.25">
      <c r="A129" s="236" t="s">
        <v>266</v>
      </c>
      <c r="B129" s="264" t="s">
        <v>10</v>
      </c>
      <c r="C129" s="311"/>
      <c r="D129" s="132">
        <v>0</v>
      </c>
      <c r="E129" s="161" t="s">
        <v>14</v>
      </c>
      <c r="F129" s="161" t="s">
        <v>14</v>
      </c>
      <c r="G129" s="161" t="s">
        <v>14</v>
      </c>
      <c r="H129" s="161" t="s">
        <v>14</v>
      </c>
      <c r="I129" s="161" t="s">
        <v>14</v>
      </c>
      <c r="J129" s="161" t="s">
        <v>14</v>
      </c>
      <c r="K129" s="161" t="s">
        <v>14</v>
      </c>
      <c r="L129" s="161" t="s">
        <v>14</v>
      </c>
    </row>
    <row r="130" spans="1:18" s="67" customFormat="1" ht="15.75" customHeight="1" x14ac:dyDescent="0.25">
      <c r="A130" s="230"/>
      <c r="B130" s="307" t="s">
        <v>71</v>
      </c>
      <c r="C130" s="308"/>
      <c r="D130" s="132">
        <v>0</v>
      </c>
      <c r="E130" s="161" t="s">
        <v>14</v>
      </c>
      <c r="F130" s="161" t="s">
        <v>14</v>
      </c>
      <c r="G130" s="161" t="s">
        <v>14</v>
      </c>
      <c r="H130" s="161" t="s">
        <v>14</v>
      </c>
      <c r="I130" s="161" t="s">
        <v>14</v>
      </c>
      <c r="J130" s="161" t="s">
        <v>14</v>
      </c>
      <c r="K130" s="161" t="s">
        <v>14</v>
      </c>
      <c r="L130" s="161" t="s">
        <v>14</v>
      </c>
    </row>
    <row r="131" spans="1:18" s="67" customFormat="1" ht="15.75" customHeight="1" x14ac:dyDescent="0.25">
      <c r="A131" s="236" t="s">
        <v>48</v>
      </c>
      <c r="B131" s="264" t="s">
        <v>10</v>
      </c>
      <c r="C131" s="311"/>
      <c r="D131" s="132">
        <v>0</v>
      </c>
      <c r="E131" s="161" t="s">
        <v>14</v>
      </c>
      <c r="F131" s="161" t="s">
        <v>14</v>
      </c>
      <c r="G131" s="161" t="s">
        <v>14</v>
      </c>
      <c r="H131" s="161" t="s">
        <v>14</v>
      </c>
      <c r="I131" s="161" t="s">
        <v>14</v>
      </c>
      <c r="J131" s="161" t="s">
        <v>14</v>
      </c>
      <c r="K131" s="161" t="s">
        <v>14</v>
      </c>
      <c r="L131" s="161" t="s">
        <v>14</v>
      </c>
    </row>
    <row r="132" spans="1:18" s="67" customFormat="1" ht="15.75" customHeight="1" x14ac:dyDescent="0.25">
      <c r="A132" s="230"/>
      <c r="B132" s="307" t="s">
        <v>71</v>
      </c>
      <c r="C132" s="308"/>
      <c r="D132" s="132">
        <v>0</v>
      </c>
      <c r="E132" s="161" t="s">
        <v>14</v>
      </c>
      <c r="F132" s="161" t="s">
        <v>14</v>
      </c>
      <c r="G132" s="161" t="s">
        <v>14</v>
      </c>
      <c r="H132" s="161" t="s">
        <v>14</v>
      </c>
      <c r="I132" s="161" t="s">
        <v>14</v>
      </c>
      <c r="J132" s="161" t="s">
        <v>14</v>
      </c>
      <c r="K132" s="161" t="s">
        <v>14</v>
      </c>
      <c r="L132" s="161" t="s">
        <v>14</v>
      </c>
    </row>
    <row r="133" spans="1:18" s="67" customFormat="1" ht="15.75" customHeight="1" x14ac:dyDescent="0.25">
      <c r="A133" s="236" t="s">
        <v>267</v>
      </c>
      <c r="B133" s="264" t="s">
        <v>10</v>
      </c>
      <c r="C133" s="311"/>
      <c r="D133" s="132">
        <v>0</v>
      </c>
      <c r="E133" s="161" t="s">
        <v>14</v>
      </c>
      <c r="F133" s="161" t="s">
        <v>14</v>
      </c>
      <c r="G133" s="161" t="s">
        <v>14</v>
      </c>
      <c r="H133" s="161" t="s">
        <v>14</v>
      </c>
      <c r="I133" s="161" t="s">
        <v>14</v>
      </c>
      <c r="J133" s="161" t="s">
        <v>14</v>
      </c>
      <c r="K133" s="161" t="s">
        <v>14</v>
      </c>
      <c r="L133" s="161" t="s">
        <v>14</v>
      </c>
    </row>
    <row r="134" spans="1:18" s="67" customFormat="1" ht="15.75" customHeight="1" x14ac:dyDescent="0.25">
      <c r="A134" s="230"/>
      <c r="B134" s="307" t="s">
        <v>71</v>
      </c>
      <c r="C134" s="308"/>
      <c r="D134" s="132">
        <v>0</v>
      </c>
      <c r="E134" s="161" t="s">
        <v>14</v>
      </c>
      <c r="F134" s="161" t="s">
        <v>14</v>
      </c>
      <c r="G134" s="161" t="s">
        <v>14</v>
      </c>
      <c r="H134" s="161" t="s">
        <v>14</v>
      </c>
      <c r="I134" s="161" t="s">
        <v>14</v>
      </c>
      <c r="J134" s="161" t="s">
        <v>14</v>
      </c>
      <c r="K134" s="161" t="s">
        <v>14</v>
      </c>
      <c r="L134" s="161" t="s">
        <v>14</v>
      </c>
    </row>
    <row r="135" spans="1:18" s="67" customFormat="1" ht="15.75" customHeight="1" x14ac:dyDescent="0.25">
      <c r="A135" s="236" t="s">
        <v>268</v>
      </c>
      <c r="B135" s="264" t="s">
        <v>10</v>
      </c>
      <c r="C135" s="311"/>
      <c r="D135" s="132">
        <v>0</v>
      </c>
      <c r="E135" s="131">
        <v>0</v>
      </c>
      <c r="F135" s="131">
        <v>0</v>
      </c>
      <c r="G135" s="131">
        <v>0</v>
      </c>
      <c r="H135" s="131">
        <v>0</v>
      </c>
      <c r="I135" s="131">
        <v>0</v>
      </c>
      <c r="J135" s="131">
        <v>0</v>
      </c>
      <c r="K135" s="131">
        <v>0</v>
      </c>
      <c r="L135" s="131">
        <v>0</v>
      </c>
    </row>
    <row r="136" spans="1:18" s="67" customFormat="1" ht="15.75" customHeight="1" x14ac:dyDescent="0.25">
      <c r="A136" s="230"/>
      <c r="B136" s="307" t="s">
        <v>71</v>
      </c>
      <c r="C136" s="308"/>
      <c r="D136" s="132">
        <v>0</v>
      </c>
      <c r="E136" s="131">
        <v>0</v>
      </c>
      <c r="F136" s="131">
        <v>0</v>
      </c>
      <c r="G136" s="131">
        <v>0</v>
      </c>
      <c r="H136" s="131">
        <v>0</v>
      </c>
      <c r="I136" s="131">
        <v>0</v>
      </c>
      <c r="J136" s="131">
        <v>0</v>
      </c>
      <c r="K136" s="131">
        <v>0</v>
      </c>
      <c r="L136" s="131">
        <v>0</v>
      </c>
    </row>
    <row r="137" spans="1:18" x14ac:dyDescent="0.25">
      <c r="A137" s="249" t="s">
        <v>49</v>
      </c>
      <c r="B137" s="249"/>
      <c r="C137" s="249"/>
      <c r="D137" s="249"/>
      <c r="E137" s="249"/>
      <c r="F137" s="249"/>
      <c r="G137" s="249"/>
      <c r="H137" s="249"/>
      <c r="I137" s="249"/>
      <c r="J137" s="249"/>
      <c r="K137" s="249"/>
      <c r="L137" s="249"/>
      <c r="M137" s="249"/>
      <c r="N137" s="249"/>
      <c r="O137" s="249"/>
      <c r="P137" s="249"/>
      <c r="Q137" s="249"/>
      <c r="R137" s="249"/>
    </row>
    <row r="138" spans="1:18" x14ac:dyDescent="0.25">
      <c r="A138" s="207" t="s">
        <v>278</v>
      </c>
      <c r="B138" s="207"/>
      <c r="C138" s="207"/>
      <c r="D138" s="207"/>
      <c r="E138" s="207"/>
      <c r="F138" s="207"/>
      <c r="G138" s="207"/>
      <c r="H138" s="191"/>
      <c r="I138" s="191"/>
      <c r="J138" s="191"/>
      <c r="K138" s="191"/>
      <c r="L138" s="191"/>
      <c r="M138" s="191"/>
      <c r="N138" s="191"/>
      <c r="O138" s="191"/>
      <c r="P138" s="191"/>
      <c r="Q138" s="191"/>
      <c r="R138" s="191"/>
    </row>
    <row r="139" spans="1:18" x14ac:dyDescent="0.25">
      <c r="A139" s="190"/>
      <c r="B139" s="190"/>
      <c r="C139" s="197"/>
      <c r="D139" s="190"/>
      <c r="E139" s="190"/>
      <c r="F139" s="190"/>
      <c r="G139" s="190"/>
      <c r="H139" s="190"/>
      <c r="I139" s="190"/>
      <c r="J139" s="190"/>
      <c r="K139" s="190"/>
      <c r="L139" s="190"/>
    </row>
  </sheetData>
  <mergeCells count="120">
    <mergeCell ref="B119:C119"/>
    <mergeCell ref="B121:C121"/>
    <mergeCell ref="B123:C123"/>
    <mergeCell ref="B125:C125"/>
    <mergeCell ref="B127:C127"/>
    <mergeCell ref="B129:C129"/>
    <mergeCell ref="B131:C131"/>
    <mergeCell ref="B133:C133"/>
    <mergeCell ref="B135:C135"/>
    <mergeCell ref="A133:A134"/>
    <mergeCell ref="A135:A136"/>
    <mergeCell ref="A121:A122"/>
    <mergeCell ref="A123:A124"/>
    <mergeCell ref="A125:A126"/>
    <mergeCell ref="A127:A128"/>
    <mergeCell ref="A129:A130"/>
    <mergeCell ref="A131:A132"/>
    <mergeCell ref="A119:A120"/>
    <mergeCell ref="A137:R137"/>
    <mergeCell ref="A138:G138"/>
    <mergeCell ref="B48:C48"/>
    <mergeCell ref="B50:C50"/>
    <mergeCell ref="B52:C52"/>
    <mergeCell ref="B54:C54"/>
    <mergeCell ref="B56:C56"/>
    <mergeCell ref="B81:B83"/>
    <mergeCell ref="B134:C134"/>
    <mergeCell ref="B136:C136"/>
    <mergeCell ref="B124:C124"/>
    <mergeCell ref="B126:C126"/>
    <mergeCell ref="B128:C128"/>
    <mergeCell ref="B130:C130"/>
    <mergeCell ref="B132:C132"/>
    <mergeCell ref="B114:C114"/>
    <mergeCell ref="B116:C116"/>
    <mergeCell ref="B118:C118"/>
    <mergeCell ref="B120:C120"/>
    <mergeCell ref="B122:C122"/>
    <mergeCell ref="B85:C85"/>
    <mergeCell ref="B93:C93"/>
    <mergeCell ref="B95:C95"/>
    <mergeCell ref="B111:C111"/>
    <mergeCell ref="B113:C113"/>
    <mergeCell ref="B115:C115"/>
    <mergeCell ref="B40:C40"/>
    <mergeCell ref="B42:C42"/>
    <mergeCell ref="B44:C44"/>
    <mergeCell ref="B46:C46"/>
    <mergeCell ref="B28:C28"/>
    <mergeCell ref="B30:C30"/>
    <mergeCell ref="B32:C32"/>
    <mergeCell ref="B34:C34"/>
    <mergeCell ref="B36:C36"/>
    <mergeCell ref="B22:C22"/>
    <mergeCell ref="B24:C24"/>
    <mergeCell ref="B26:C26"/>
    <mergeCell ref="B8:C8"/>
    <mergeCell ref="B10:C10"/>
    <mergeCell ref="B12:C12"/>
    <mergeCell ref="B14:C14"/>
    <mergeCell ref="B16:C16"/>
    <mergeCell ref="B38:C38"/>
    <mergeCell ref="A115:A116"/>
    <mergeCell ref="A117:A118"/>
    <mergeCell ref="B96:C96"/>
    <mergeCell ref="B112:C112"/>
    <mergeCell ref="A55:A56"/>
    <mergeCell ref="A57:A58"/>
    <mergeCell ref="A59:A68"/>
    <mergeCell ref="A69:A70"/>
    <mergeCell ref="A71:A72"/>
    <mergeCell ref="A85:A86"/>
    <mergeCell ref="A87:A92"/>
    <mergeCell ref="A93:A94"/>
    <mergeCell ref="A95:A96"/>
    <mergeCell ref="A97:A104"/>
    <mergeCell ref="B103:B104"/>
    <mergeCell ref="A73:A84"/>
    <mergeCell ref="A105:A110"/>
    <mergeCell ref="A111:A112"/>
    <mergeCell ref="B58:C58"/>
    <mergeCell ref="B70:C70"/>
    <mergeCell ref="B72:C72"/>
    <mergeCell ref="B86:C86"/>
    <mergeCell ref="B94:C94"/>
    <mergeCell ref="B117:C117"/>
    <mergeCell ref="A37:A38"/>
    <mergeCell ref="A39:A40"/>
    <mergeCell ref="A41:A42"/>
    <mergeCell ref="A43:A44"/>
    <mergeCell ref="A45:A46"/>
    <mergeCell ref="A47:A48"/>
    <mergeCell ref="A49:A50"/>
    <mergeCell ref="A51:A52"/>
    <mergeCell ref="A113:A114"/>
    <mergeCell ref="A53:A54"/>
    <mergeCell ref="A31:A32"/>
    <mergeCell ref="A33:A34"/>
    <mergeCell ref="A35:A36"/>
    <mergeCell ref="A1:L1"/>
    <mergeCell ref="A2:L2"/>
    <mergeCell ref="A3:L3"/>
    <mergeCell ref="A4:A5"/>
    <mergeCell ref="B4:B5"/>
    <mergeCell ref="E4:H4"/>
    <mergeCell ref="I4:K4"/>
    <mergeCell ref="A29:A30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B18:C18"/>
    <mergeCell ref="B20:C20"/>
  </mergeCells>
  <hyperlinks>
    <hyperlink ref="N1" location="INDEX!A1" display="Back to Index" xr:uid="{0E0EA59E-0CA2-4C9D-9A85-210E6747C3A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82CB7-497A-4F5C-B118-D419F22DC243}">
  <dimension ref="A1:H112"/>
  <sheetViews>
    <sheetView topLeftCell="A19" workbookViewId="0">
      <selection sqref="A1:F1"/>
    </sheetView>
  </sheetViews>
  <sheetFormatPr defaultRowHeight="12.75" x14ac:dyDescent="0.25"/>
  <cols>
    <col min="1" max="1" width="49.28515625" style="7" bestFit="1" customWidth="1"/>
    <col min="2" max="2" width="79.5703125" style="7" bestFit="1" customWidth="1"/>
    <col min="3" max="6" width="10.85546875" style="7" customWidth="1"/>
    <col min="7" max="7" width="9.140625" style="7"/>
    <col min="8" max="8" width="12.7109375" style="7" bestFit="1" customWidth="1"/>
    <col min="9" max="16384" width="9.140625" style="7"/>
  </cols>
  <sheetData>
    <row r="1" spans="1:8" s="1" customFormat="1" ht="18.75" customHeight="1" x14ac:dyDescent="0.25">
      <c r="A1" s="216" t="s">
        <v>0</v>
      </c>
      <c r="B1" s="216"/>
      <c r="C1" s="216"/>
      <c r="D1" s="216"/>
      <c r="E1" s="216"/>
      <c r="F1" s="216"/>
      <c r="G1" s="20"/>
      <c r="H1" s="184" t="s">
        <v>269</v>
      </c>
    </row>
    <row r="2" spans="1:8" s="2" customFormat="1" ht="18.75" customHeight="1" x14ac:dyDescent="0.25">
      <c r="A2" s="216" t="s">
        <v>1</v>
      </c>
      <c r="B2" s="217"/>
      <c r="C2" s="217"/>
      <c r="D2" s="217"/>
      <c r="E2" s="217"/>
      <c r="F2" s="217"/>
      <c r="G2" s="21"/>
    </row>
    <row r="3" spans="1:8" s="2" customFormat="1" ht="18.75" customHeight="1" x14ac:dyDescent="0.25">
      <c r="A3" s="218" t="s">
        <v>2</v>
      </c>
      <c r="B3" s="218"/>
      <c r="C3" s="218"/>
      <c r="D3" s="218"/>
      <c r="E3" s="218"/>
      <c r="F3" s="218"/>
      <c r="G3" s="21"/>
    </row>
    <row r="4" spans="1:8" s="3" customFormat="1" ht="15.75" customHeight="1" x14ac:dyDescent="0.2">
      <c r="A4" s="219" t="s">
        <v>3</v>
      </c>
      <c r="B4" s="221" t="s">
        <v>4</v>
      </c>
      <c r="C4" s="223" t="s">
        <v>5</v>
      </c>
      <c r="D4" s="224"/>
      <c r="E4" s="225" t="s">
        <v>6</v>
      </c>
      <c r="F4" s="226"/>
      <c r="G4" s="29"/>
    </row>
    <row r="5" spans="1:8" s="3" customFormat="1" ht="15.75" customHeight="1" x14ac:dyDescent="0.2">
      <c r="A5" s="220"/>
      <c r="B5" s="222"/>
      <c r="C5" s="24" t="s">
        <v>7</v>
      </c>
      <c r="D5" s="8" t="s">
        <v>8</v>
      </c>
      <c r="E5" s="9" t="s">
        <v>7</v>
      </c>
      <c r="F5" s="8" t="s">
        <v>8</v>
      </c>
      <c r="G5" s="29"/>
    </row>
    <row r="6" spans="1:8" s="6" customFormat="1" ht="15.75" customHeight="1" x14ac:dyDescent="0.25">
      <c r="A6" s="30" t="s">
        <v>9</v>
      </c>
      <c r="B6" s="4" t="s">
        <v>10</v>
      </c>
      <c r="C6" s="157">
        <f t="shared" ref="C6:E6" si="0">SUM(C7+C16,C28,C35,C41,C45)</f>
        <v>2553</v>
      </c>
      <c r="D6" s="157">
        <f>SUM(D7+D16,D28,D35,D41,D45,D47)</f>
        <v>2637</v>
      </c>
      <c r="E6" s="157">
        <f t="shared" si="0"/>
        <v>1438</v>
      </c>
      <c r="F6" s="157">
        <f>SUM(F7+F16,F28,F35,F41,F45)</f>
        <v>1724</v>
      </c>
      <c r="G6" s="5"/>
    </row>
    <row r="7" spans="1:8" ht="15.75" customHeight="1" x14ac:dyDescent="0.25">
      <c r="A7" s="213" t="s">
        <v>11</v>
      </c>
      <c r="B7" s="146" t="s">
        <v>10</v>
      </c>
      <c r="C7" s="158">
        <f>SUM(C8:C12,C13,C14,C15)</f>
        <v>186</v>
      </c>
      <c r="D7" s="145">
        <f>SUM(D8:D15)</f>
        <v>156</v>
      </c>
      <c r="E7" s="158">
        <f>SUM(E8:E12,E13,E14,E15)</f>
        <v>185</v>
      </c>
      <c r="F7" s="145">
        <f>SUM(F8:F15)</f>
        <v>106</v>
      </c>
      <c r="G7" s="38"/>
    </row>
    <row r="8" spans="1:8" ht="15.75" customHeight="1" x14ac:dyDescent="0.25">
      <c r="A8" s="214"/>
      <c r="B8" s="147" t="s">
        <v>12</v>
      </c>
      <c r="C8" s="159">
        <v>0</v>
      </c>
      <c r="D8" s="159">
        <v>0</v>
      </c>
      <c r="E8" s="159">
        <v>0</v>
      </c>
      <c r="F8" s="159">
        <v>0</v>
      </c>
      <c r="G8" s="38"/>
    </row>
    <row r="9" spans="1:8" ht="15.75" customHeight="1" x14ac:dyDescent="0.25">
      <c r="A9" s="214"/>
      <c r="B9" s="148" t="s">
        <v>13</v>
      </c>
      <c r="C9" s="159" t="s">
        <v>14</v>
      </c>
      <c r="D9" s="159">
        <v>0</v>
      </c>
      <c r="E9" s="159" t="s">
        <v>14</v>
      </c>
      <c r="F9" s="159">
        <v>0</v>
      </c>
      <c r="G9" s="38"/>
    </row>
    <row r="10" spans="1:8" ht="15.75" customHeight="1" x14ac:dyDescent="0.25">
      <c r="A10" s="214"/>
      <c r="B10" s="148" t="s">
        <v>15</v>
      </c>
      <c r="C10" s="159">
        <v>0</v>
      </c>
      <c r="D10" s="159">
        <v>0</v>
      </c>
      <c r="E10" s="159">
        <v>0</v>
      </c>
      <c r="F10" s="159">
        <v>0</v>
      </c>
      <c r="G10" s="38"/>
    </row>
    <row r="11" spans="1:8" s="6" customFormat="1" ht="15.75" customHeight="1" x14ac:dyDescent="0.25">
      <c r="A11" s="214"/>
      <c r="B11" s="148" t="s">
        <v>16</v>
      </c>
      <c r="C11" s="159" t="s">
        <v>14</v>
      </c>
      <c r="D11" s="159">
        <v>1</v>
      </c>
      <c r="E11" s="159" t="s">
        <v>14</v>
      </c>
      <c r="F11" s="159">
        <v>1</v>
      </c>
      <c r="G11" s="34"/>
    </row>
    <row r="12" spans="1:8" s="6" customFormat="1" ht="15.75" customHeight="1" x14ac:dyDescent="0.25">
      <c r="A12" s="214"/>
      <c r="B12" s="148" t="s">
        <v>17</v>
      </c>
      <c r="C12" s="159">
        <v>0</v>
      </c>
      <c r="D12" s="159">
        <v>0</v>
      </c>
      <c r="E12" s="159">
        <v>0</v>
      </c>
      <c r="F12" s="159">
        <v>0</v>
      </c>
      <c r="G12" s="38"/>
    </row>
    <row r="13" spans="1:8" s="6" customFormat="1" ht="15.75" customHeight="1" x14ac:dyDescent="0.25">
      <c r="A13" s="214"/>
      <c r="B13" s="148" t="s">
        <v>18</v>
      </c>
      <c r="C13" s="159">
        <v>158</v>
      </c>
      <c r="D13" s="159">
        <v>136</v>
      </c>
      <c r="E13" s="159">
        <v>170</v>
      </c>
      <c r="F13" s="159">
        <v>83</v>
      </c>
      <c r="G13" s="34"/>
    </row>
    <row r="14" spans="1:8" s="6" customFormat="1" ht="15.75" customHeight="1" x14ac:dyDescent="0.25">
      <c r="A14" s="214"/>
      <c r="B14" s="148" t="s">
        <v>19</v>
      </c>
      <c r="C14" s="159">
        <v>28</v>
      </c>
      <c r="D14" s="159">
        <v>19</v>
      </c>
      <c r="E14" s="159">
        <v>15</v>
      </c>
      <c r="F14" s="159">
        <v>22</v>
      </c>
      <c r="G14" s="38"/>
    </row>
    <row r="15" spans="1:8" s="6" customFormat="1" ht="15.75" customHeight="1" x14ac:dyDescent="0.25">
      <c r="A15" s="214"/>
      <c r="B15" s="148" t="s">
        <v>20</v>
      </c>
      <c r="C15" s="159" t="s">
        <v>14</v>
      </c>
      <c r="D15" s="159">
        <v>0</v>
      </c>
      <c r="E15" s="159" t="s">
        <v>14</v>
      </c>
      <c r="F15" s="159">
        <v>0</v>
      </c>
      <c r="G15" s="34"/>
    </row>
    <row r="16" spans="1:8" s="6" customFormat="1" ht="15.75" customHeight="1" x14ac:dyDescent="0.25">
      <c r="A16" s="213" t="s">
        <v>21</v>
      </c>
      <c r="B16" s="149" t="s">
        <v>10</v>
      </c>
      <c r="C16" s="158">
        <f>SUM(C17:C20,C24:C25)</f>
        <v>1291</v>
      </c>
      <c r="D16" s="158">
        <f>SUM(D17:D20,D24:D25)</f>
        <v>772</v>
      </c>
      <c r="E16" s="158">
        <f t="shared" ref="E16:F16" si="1">SUM(E17:E20,E24:E25)</f>
        <v>353</v>
      </c>
      <c r="F16" s="158">
        <f t="shared" si="1"/>
        <v>409</v>
      </c>
      <c r="G16" s="38"/>
    </row>
    <row r="17" spans="1:7" ht="15.75" customHeight="1" x14ac:dyDescent="0.25">
      <c r="A17" s="214"/>
      <c r="B17" s="150" t="s">
        <v>22</v>
      </c>
      <c r="C17" s="159">
        <v>0</v>
      </c>
      <c r="D17" s="159">
        <v>0</v>
      </c>
      <c r="E17" s="159">
        <v>0</v>
      </c>
      <c r="F17" s="159">
        <v>0</v>
      </c>
      <c r="G17" s="38"/>
    </row>
    <row r="18" spans="1:7" ht="15.75" customHeight="1" x14ac:dyDescent="0.25">
      <c r="A18" s="214"/>
      <c r="B18" s="150" t="s">
        <v>23</v>
      </c>
      <c r="C18" s="160">
        <v>258</v>
      </c>
      <c r="D18" s="159">
        <v>0</v>
      </c>
      <c r="E18" s="160">
        <v>20</v>
      </c>
      <c r="F18" s="160">
        <v>0</v>
      </c>
      <c r="G18" s="38"/>
    </row>
    <row r="19" spans="1:7" ht="15.75" customHeight="1" x14ac:dyDescent="0.25">
      <c r="A19" s="214"/>
      <c r="B19" s="150" t="s">
        <v>24</v>
      </c>
      <c r="C19" s="159" t="s">
        <v>14</v>
      </c>
      <c r="D19" s="159" t="s">
        <v>14</v>
      </c>
      <c r="E19" s="159" t="s">
        <v>14</v>
      </c>
      <c r="F19" s="159" t="s">
        <v>14</v>
      </c>
      <c r="G19" s="38"/>
    </row>
    <row r="20" spans="1:7" ht="15.75" customHeight="1" x14ac:dyDescent="0.25">
      <c r="A20" s="214"/>
      <c r="B20" s="150" t="s">
        <v>25</v>
      </c>
      <c r="C20" s="160">
        <f>SUM(C21:C23)</f>
        <v>890</v>
      </c>
      <c r="D20" s="160">
        <f>SUM(D21:D23)</f>
        <v>659</v>
      </c>
      <c r="E20" s="160">
        <f>SUM(E21:E23)</f>
        <v>262</v>
      </c>
      <c r="F20" s="160">
        <f>SUM(F21,F22,F23)</f>
        <v>363</v>
      </c>
      <c r="G20" s="38"/>
    </row>
    <row r="21" spans="1:7" s="6" customFormat="1" ht="15.75" customHeight="1" x14ac:dyDescent="0.25">
      <c r="A21" s="214"/>
      <c r="B21" s="151" t="s">
        <v>26</v>
      </c>
      <c r="C21" s="160">
        <v>29</v>
      </c>
      <c r="D21" s="160">
        <v>35</v>
      </c>
      <c r="E21" s="160">
        <v>5</v>
      </c>
      <c r="F21" s="160">
        <v>5</v>
      </c>
      <c r="G21" s="34"/>
    </row>
    <row r="22" spans="1:7" s="6" customFormat="1" ht="15.75" customHeight="1" x14ac:dyDescent="0.25">
      <c r="A22" s="214"/>
      <c r="B22" s="152" t="s">
        <v>27</v>
      </c>
      <c r="C22" s="160">
        <v>256</v>
      </c>
      <c r="D22" s="159">
        <v>136</v>
      </c>
      <c r="E22" s="160">
        <v>57</v>
      </c>
      <c r="F22" s="159">
        <v>92</v>
      </c>
      <c r="G22" s="38"/>
    </row>
    <row r="23" spans="1:7" ht="15.75" customHeight="1" x14ac:dyDescent="0.25">
      <c r="A23" s="214"/>
      <c r="B23" s="152" t="s">
        <v>28</v>
      </c>
      <c r="C23" s="160">
        <v>605</v>
      </c>
      <c r="D23" s="159">
        <v>488</v>
      </c>
      <c r="E23" s="160">
        <v>200</v>
      </c>
      <c r="F23" s="159">
        <v>266</v>
      </c>
      <c r="G23" s="38"/>
    </row>
    <row r="24" spans="1:7" ht="15.75" customHeight="1" x14ac:dyDescent="0.25">
      <c r="A24" s="214"/>
      <c r="B24" s="150" t="s">
        <v>29</v>
      </c>
      <c r="C24" s="160">
        <v>129</v>
      </c>
      <c r="D24" s="160">
        <v>83</v>
      </c>
      <c r="E24" s="160">
        <v>57</v>
      </c>
      <c r="F24" s="160">
        <v>27</v>
      </c>
      <c r="G24" s="38"/>
    </row>
    <row r="25" spans="1:7" ht="15.75" customHeight="1" x14ac:dyDescent="0.25">
      <c r="A25" s="214"/>
      <c r="B25" s="150" t="s">
        <v>30</v>
      </c>
      <c r="C25" s="160">
        <v>14</v>
      </c>
      <c r="D25" s="159">
        <v>30</v>
      </c>
      <c r="E25" s="160">
        <v>14</v>
      </c>
      <c r="F25" s="159">
        <v>19</v>
      </c>
      <c r="G25" s="38"/>
    </row>
    <row r="26" spans="1:7" ht="15.75" customHeight="1" x14ac:dyDescent="0.25">
      <c r="A26" s="214"/>
      <c r="B26" s="150" t="s">
        <v>31</v>
      </c>
      <c r="C26" s="160">
        <v>0</v>
      </c>
      <c r="D26" s="159" t="s">
        <v>14</v>
      </c>
      <c r="E26" s="160">
        <v>0</v>
      </c>
      <c r="F26" s="159" t="s">
        <v>14</v>
      </c>
      <c r="G26" s="38"/>
    </row>
    <row r="27" spans="1:7" ht="15.75" customHeight="1" x14ac:dyDescent="0.25">
      <c r="A27" s="214"/>
      <c r="B27" s="150" t="s">
        <v>32</v>
      </c>
      <c r="C27" s="159" t="s">
        <v>14</v>
      </c>
      <c r="D27" s="159" t="s">
        <v>14</v>
      </c>
      <c r="E27" s="159" t="s">
        <v>14</v>
      </c>
      <c r="F27" s="159" t="s">
        <v>14</v>
      </c>
      <c r="G27" s="38"/>
    </row>
    <row r="28" spans="1:7" ht="15.75" customHeight="1" x14ac:dyDescent="0.25">
      <c r="A28" s="213" t="s">
        <v>33</v>
      </c>
      <c r="B28" s="149" t="s">
        <v>10</v>
      </c>
      <c r="C28" s="158">
        <f>SUM(C29:C32)</f>
        <v>826</v>
      </c>
      <c r="D28" s="145">
        <f>SUM(D29:D32)</f>
        <v>1517</v>
      </c>
      <c r="E28" s="158">
        <f>SUM(E29:E32)</f>
        <v>811</v>
      </c>
      <c r="F28" s="145">
        <f>SUM(F29:F32)</f>
        <v>1097</v>
      </c>
      <c r="G28" s="38"/>
    </row>
    <row r="29" spans="1:7" ht="15.75" customHeight="1" x14ac:dyDescent="0.25">
      <c r="A29" s="214"/>
      <c r="B29" s="147" t="s">
        <v>34</v>
      </c>
      <c r="C29" s="160">
        <v>810</v>
      </c>
      <c r="D29" s="159">
        <v>1403</v>
      </c>
      <c r="E29" s="160">
        <v>797</v>
      </c>
      <c r="F29" s="159">
        <v>1037</v>
      </c>
      <c r="G29" s="38"/>
    </row>
    <row r="30" spans="1:7" s="6" customFormat="1" ht="15.75" customHeight="1" x14ac:dyDescent="0.25">
      <c r="A30" s="214"/>
      <c r="B30" s="148" t="s">
        <v>35</v>
      </c>
      <c r="C30" s="160">
        <v>3</v>
      </c>
      <c r="D30" s="159">
        <v>8</v>
      </c>
      <c r="E30" s="160">
        <v>3</v>
      </c>
      <c r="F30" s="159">
        <v>7</v>
      </c>
      <c r="G30" s="34"/>
    </row>
    <row r="31" spans="1:7" s="6" customFormat="1" ht="15.75" customHeight="1" x14ac:dyDescent="0.25">
      <c r="A31" s="214"/>
      <c r="B31" s="148" t="s">
        <v>36</v>
      </c>
      <c r="C31" s="160">
        <v>13</v>
      </c>
      <c r="D31" s="159">
        <v>105</v>
      </c>
      <c r="E31" s="160">
        <v>11</v>
      </c>
      <c r="F31" s="159">
        <v>52</v>
      </c>
      <c r="G31" s="38"/>
    </row>
    <row r="32" spans="1:7" ht="15.75" customHeight="1" x14ac:dyDescent="0.25">
      <c r="A32" s="214"/>
      <c r="B32" s="148" t="s">
        <v>37</v>
      </c>
      <c r="C32" s="158">
        <f>SUM(C33:C34)</f>
        <v>0</v>
      </c>
      <c r="D32" s="145">
        <f>SUM(D33:D34)</f>
        <v>1</v>
      </c>
      <c r="E32" s="158">
        <f>SUM(E33:E34)</f>
        <v>0</v>
      </c>
      <c r="F32" s="145">
        <f>SUM(F33:F34)</f>
        <v>1</v>
      </c>
      <c r="G32" s="38"/>
    </row>
    <row r="33" spans="1:7" ht="15.75" customHeight="1" x14ac:dyDescent="0.25">
      <c r="A33" s="214"/>
      <c r="B33" s="153" t="s">
        <v>38</v>
      </c>
      <c r="C33" s="159" t="s">
        <v>14</v>
      </c>
      <c r="D33" s="159">
        <v>1</v>
      </c>
      <c r="E33" s="159" t="s">
        <v>14</v>
      </c>
      <c r="F33" s="159">
        <v>1</v>
      </c>
      <c r="G33" s="38"/>
    </row>
    <row r="34" spans="1:7" ht="15.75" customHeight="1" x14ac:dyDescent="0.25">
      <c r="A34" s="215"/>
      <c r="B34" s="154" t="s">
        <v>39</v>
      </c>
      <c r="C34" s="159" t="s">
        <v>14</v>
      </c>
      <c r="D34" s="159">
        <v>0</v>
      </c>
      <c r="E34" s="159" t="s">
        <v>14</v>
      </c>
      <c r="F34" s="159">
        <v>0</v>
      </c>
      <c r="G34" s="38"/>
    </row>
    <row r="35" spans="1:7" ht="15.75" customHeight="1" x14ac:dyDescent="0.25">
      <c r="A35" s="213" t="s">
        <v>40</v>
      </c>
      <c r="B35" s="149" t="s">
        <v>10</v>
      </c>
      <c r="C35" s="158">
        <f>SUM(C36:C40)</f>
        <v>243</v>
      </c>
      <c r="D35" s="145">
        <f>SUM(D36:D40)</f>
        <v>168</v>
      </c>
      <c r="E35" s="158">
        <f>SUM(E36:E40)</f>
        <v>85</v>
      </c>
      <c r="F35" s="145">
        <f>SUM(F36:F40)</f>
        <v>112</v>
      </c>
      <c r="G35" s="38"/>
    </row>
    <row r="36" spans="1:7" s="6" customFormat="1" ht="15.75" customHeight="1" x14ac:dyDescent="0.25">
      <c r="A36" s="214"/>
      <c r="B36" s="155" t="s">
        <v>41</v>
      </c>
      <c r="C36" s="160">
        <v>13</v>
      </c>
      <c r="D36" s="159">
        <v>14</v>
      </c>
      <c r="E36" s="160">
        <v>4</v>
      </c>
      <c r="F36" s="159">
        <v>15</v>
      </c>
      <c r="G36" s="34"/>
    </row>
    <row r="37" spans="1:7" s="6" customFormat="1" ht="15.75" customHeight="1" x14ac:dyDescent="0.25">
      <c r="A37" s="214"/>
      <c r="B37" s="150" t="s">
        <v>42</v>
      </c>
      <c r="C37" s="160">
        <v>54</v>
      </c>
      <c r="D37" s="159">
        <v>18</v>
      </c>
      <c r="E37" s="160">
        <v>19</v>
      </c>
      <c r="F37" s="159">
        <v>7</v>
      </c>
      <c r="G37" s="38"/>
    </row>
    <row r="38" spans="1:7" s="6" customFormat="1" ht="15" customHeight="1" x14ac:dyDescent="0.25">
      <c r="A38" s="214"/>
      <c r="B38" s="150" t="s">
        <v>43</v>
      </c>
      <c r="C38" s="160">
        <v>10</v>
      </c>
      <c r="D38" s="159">
        <v>26</v>
      </c>
      <c r="E38" s="160">
        <v>10</v>
      </c>
      <c r="F38" s="159">
        <v>27</v>
      </c>
      <c r="G38" s="34"/>
    </row>
    <row r="39" spans="1:7" s="6" customFormat="1" ht="15.75" customHeight="1" x14ac:dyDescent="0.25">
      <c r="A39" s="214"/>
      <c r="B39" s="150" t="s">
        <v>44</v>
      </c>
      <c r="C39" s="160">
        <v>166</v>
      </c>
      <c r="D39" s="159">
        <v>110</v>
      </c>
      <c r="E39" s="160">
        <v>52</v>
      </c>
      <c r="F39" s="159">
        <v>63</v>
      </c>
      <c r="G39" s="38"/>
    </row>
    <row r="40" spans="1:7" s="6" customFormat="1" ht="15.75" customHeight="1" x14ac:dyDescent="0.25">
      <c r="A40" s="214"/>
      <c r="B40" s="150" t="s">
        <v>32</v>
      </c>
      <c r="C40" s="160">
        <v>0</v>
      </c>
      <c r="D40" s="159" t="s">
        <v>14</v>
      </c>
      <c r="E40" s="160">
        <v>0</v>
      </c>
      <c r="F40" s="159" t="s">
        <v>14</v>
      </c>
      <c r="G40" s="34"/>
    </row>
    <row r="41" spans="1:7" s="6" customFormat="1" ht="15.75" customHeight="1" x14ac:dyDescent="0.25">
      <c r="A41" s="210" t="s">
        <v>45</v>
      </c>
      <c r="B41" s="146" t="s">
        <v>10</v>
      </c>
      <c r="C41" s="145">
        <f>SUM(C42:C44)</f>
        <v>1</v>
      </c>
      <c r="D41" s="145">
        <f>SUM(D42:D44)</f>
        <v>0</v>
      </c>
      <c r="E41" s="145">
        <f>SUM(E42:E44)</f>
        <v>1</v>
      </c>
      <c r="F41" s="145">
        <f>SUM(F42:F44)</f>
        <v>0</v>
      </c>
      <c r="G41" s="38"/>
    </row>
    <row r="42" spans="1:7" s="6" customFormat="1" ht="15.75" customHeight="1" x14ac:dyDescent="0.25">
      <c r="A42" s="211"/>
      <c r="B42" s="148" t="s">
        <v>46</v>
      </c>
      <c r="C42" s="159">
        <v>0</v>
      </c>
      <c r="D42" s="159">
        <v>0</v>
      </c>
      <c r="E42" s="159">
        <v>0</v>
      </c>
      <c r="F42" s="159">
        <v>0</v>
      </c>
      <c r="G42" s="34"/>
    </row>
    <row r="43" spans="1:7" s="6" customFormat="1" ht="15.75" customHeight="1" x14ac:dyDescent="0.25">
      <c r="A43" s="212"/>
      <c r="B43" s="148" t="s">
        <v>32</v>
      </c>
      <c r="C43" s="159">
        <v>0</v>
      </c>
      <c r="D43" s="159" t="s">
        <v>14</v>
      </c>
      <c r="E43" s="159">
        <v>0</v>
      </c>
      <c r="F43" s="159" t="s">
        <v>14</v>
      </c>
      <c r="G43" s="38"/>
    </row>
    <row r="44" spans="1:7" s="6" customFormat="1" ht="15.75" customHeight="1" x14ac:dyDescent="0.25">
      <c r="A44" s="212"/>
      <c r="B44" s="148" t="s">
        <v>47</v>
      </c>
      <c r="C44" s="159">
        <v>1</v>
      </c>
      <c r="D44" s="159">
        <v>0</v>
      </c>
      <c r="E44" s="159">
        <v>1</v>
      </c>
      <c r="F44" s="159">
        <v>0</v>
      </c>
      <c r="G44" s="38"/>
    </row>
    <row r="45" spans="1:7" ht="15.75" customHeight="1" x14ac:dyDescent="0.25">
      <c r="A45" s="208" t="s">
        <v>48</v>
      </c>
      <c r="B45" s="149" t="s">
        <v>10</v>
      </c>
      <c r="C45" s="158">
        <v>6</v>
      </c>
      <c r="D45" s="145" t="s">
        <v>14</v>
      </c>
      <c r="E45" s="158">
        <v>3</v>
      </c>
      <c r="F45" s="145" t="s">
        <v>14</v>
      </c>
      <c r="G45" s="38"/>
    </row>
    <row r="46" spans="1:7" x14ac:dyDescent="0.25">
      <c r="A46" s="209"/>
      <c r="B46" s="156"/>
      <c r="C46" s="160">
        <v>6</v>
      </c>
      <c r="D46" s="145" t="s">
        <v>14</v>
      </c>
      <c r="E46" s="160">
        <v>3</v>
      </c>
      <c r="F46" s="145" t="s">
        <v>14</v>
      </c>
      <c r="G46" s="38"/>
    </row>
    <row r="47" spans="1:7" s="38" customFormat="1" x14ac:dyDescent="0.25">
      <c r="A47" s="187" t="s">
        <v>32</v>
      </c>
      <c r="B47" s="188"/>
      <c r="C47" s="189" t="s">
        <v>14</v>
      </c>
      <c r="D47" s="189">
        <v>24</v>
      </c>
      <c r="E47" s="189" t="s">
        <v>14</v>
      </c>
      <c r="F47" s="189" t="s">
        <v>14</v>
      </c>
    </row>
    <row r="48" spans="1:7" ht="23.25" customHeight="1" x14ac:dyDescent="0.25">
      <c r="A48" s="207" t="s">
        <v>49</v>
      </c>
      <c r="B48" s="207"/>
      <c r="C48" s="190"/>
      <c r="D48" s="190"/>
      <c r="E48" s="190"/>
      <c r="F48" s="190"/>
      <c r="G48" s="38"/>
    </row>
    <row r="49" spans="1:7" ht="19.5" customHeight="1" x14ac:dyDescent="0.25">
      <c r="A49" s="190"/>
      <c r="B49" s="190"/>
      <c r="C49" s="190"/>
      <c r="D49" s="190"/>
      <c r="E49" s="190"/>
      <c r="F49" s="190"/>
      <c r="G49" s="38"/>
    </row>
    <row r="50" spans="1:7" x14ac:dyDescent="0.25">
      <c r="A50" s="38"/>
      <c r="B50" s="38"/>
      <c r="C50" s="38"/>
      <c r="D50" s="38"/>
      <c r="E50" s="38"/>
      <c r="F50" s="38"/>
      <c r="G50" s="38"/>
    </row>
    <row r="51" spans="1:7" x14ac:dyDescent="0.25">
      <c r="A51" s="38"/>
      <c r="B51" s="38"/>
      <c r="C51" s="38"/>
      <c r="D51" s="38"/>
      <c r="E51" s="38"/>
      <c r="F51" s="38"/>
      <c r="G51" s="38"/>
    </row>
    <row r="52" spans="1:7" x14ac:dyDescent="0.25">
      <c r="A52" s="38"/>
      <c r="B52" s="38"/>
      <c r="C52" s="38"/>
      <c r="D52" s="38"/>
      <c r="E52" s="38"/>
      <c r="F52" s="38"/>
      <c r="G52" s="38"/>
    </row>
    <row r="53" spans="1:7" x14ac:dyDescent="0.25">
      <c r="A53" s="38"/>
      <c r="B53" s="38"/>
      <c r="C53" s="38"/>
      <c r="D53" s="38"/>
      <c r="E53" s="38"/>
      <c r="F53" s="38"/>
      <c r="G53" s="38"/>
    </row>
    <row r="54" spans="1:7" x14ac:dyDescent="0.25">
      <c r="A54" s="38"/>
      <c r="B54" s="38"/>
      <c r="C54" s="38"/>
      <c r="D54" s="38"/>
      <c r="E54" s="38"/>
      <c r="F54" s="38"/>
      <c r="G54" s="38"/>
    </row>
    <row r="55" spans="1:7" x14ac:dyDescent="0.25">
      <c r="A55" s="38"/>
      <c r="B55" s="38"/>
      <c r="C55" s="38"/>
      <c r="D55" s="38"/>
      <c r="E55" s="38"/>
      <c r="F55" s="38"/>
      <c r="G55" s="38"/>
    </row>
    <row r="56" spans="1:7" x14ac:dyDescent="0.25">
      <c r="A56" s="38"/>
      <c r="B56" s="38"/>
      <c r="C56" s="38"/>
      <c r="D56" s="38"/>
      <c r="E56" s="38"/>
      <c r="F56" s="38"/>
      <c r="G56" s="38"/>
    </row>
    <row r="57" spans="1:7" x14ac:dyDescent="0.25">
      <c r="A57" s="38"/>
      <c r="B57" s="38"/>
      <c r="C57" s="38"/>
      <c r="D57" s="38"/>
      <c r="E57" s="38"/>
      <c r="F57" s="38"/>
      <c r="G57" s="38"/>
    </row>
    <row r="58" spans="1:7" x14ac:dyDescent="0.25">
      <c r="A58" s="38"/>
      <c r="B58" s="38"/>
      <c r="C58" s="38"/>
      <c r="D58" s="38"/>
      <c r="E58" s="38"/>
      <c r="F58" s="38"/>
      <c r="G58" s="38"/>
    </row>
    <row r="59" spans="1:7" x14ac:dyDescent="0.25">
      <c r="A59" s="38"/>
      <c r="B59" s="38"/>
      <c r="C59" s="38"/>
      <c r="D59" s="38"/>
      <c r="E59" s="38"/>
      <c r="F59" s="38"/>
      <c r="G59" s="38"/>
    </row>
    <row r="60" spans="1:7" x14ac:dyDescent="0.25">
      <c r="A60" s="38"/>
      <c r="B60" s="38"/>
      <c r="C60" s="38"/>
      <c r="D60" s="38"/>
      <c r="E60" s="38"/>
      <c r="F60" s="38"/>
      <c r="G60" s="38"/>
    </row>
    <row r="61" spans="1:7" x14ac:dyDescent="0.25">
      <c r="A61" s="38"/>
      <c r="B61" s="38"/>
      <c r="C61" s="38"/>
      <c r="D61" s="38"/>
      <c r="E61" s="38"/>
      <c r="F61" s="38"/>
      <c r="G61" s="38"/>
    </row>
    <row r="62" spans="1:7" x14ac:dyDescent="0.25">
      <c r="A62" s="38"/>
      <c r="B62" s="38"/>
      <c r="C62" s="38"/>
      <c r="D62" s="38"/>
      <c r="E62" s="38"/>
      <c r="F62" s="38"/>
      <c r="G62" s="38"/>
    </row>
    <row r="63" spans="1:7" x14ac:dyDescent="0.25">
      <c r="A63" s="38"/>
      <c r="B63" s="38"/>
      <c r="C63" s="38"/>
      <c r="D63" s="38"/>
      <c r="E63" s="38"/>
      <c r="F63" s="38"/>
      <c r="G63" s="38"/>
    </row>
    <row r="64" spans="1:7" x14ac:dyDescent="0.25">
      <c r="A64" s="38"/>
      <c r="B64" s="38"/>
      <c r="C64" s="38"/>
      <c r="D64" s="38"/>
      <c r="E64" s="38"/>
      <c r="F64" s="38"/>
      <c r="G64" s="38"/>
    </row>
    <row r="65" spans="1:7" x14ac:dyDescent="0.25">
      <c r="A65" s="38"/>
      <c r="B65" s="38"/>
      <c r="C65" s="38"/>
      <c r="D65" s="38"/>
      <c r="E65" s="38"/>
      <c r="F65" s="38"/>
      <c r="G65" s="38"/>
    </row>
    <row r="66" spans="1:7" x14ac:dyDescent="0.25">
      <c r="A66" s="38"/>
      <c r="B66" s="38"/>
      <c r="C66" s="38"/>
      <c r="D66" s="38"/>
      <c r="E66" s="38"/>
      <c r="F66" s="38"/>
      <c r="G66" s="38"/>
    </row>
    <row r="67" spans="1:7" x14ac:dyDescent="0.25">
      <c r="A67" s="38"/>
      <c r="B67" s="38"/>
      <c r="C67" s="38"/>
      <c r="D67" s="38"/>
      <c r="E67" s="38"/>
      <c r="F67" s="38"/>
      <c r="G67" s="38"/>
    </row>
    <row r="68" spans="1:7" x14ac:dyDescent="0.25">
      <c r="A68" s="38"/>
      <c r="B68" s="38"/>
      <c r="C68" s="38"/>
      <c r="D68" s="38"/>
      <c r="E68" s="38"/>
      <c r="F68" s="38"/>
      <c r="G68" s="38"/>
    </row>
    <row r="69" spans="1:7" x14ac:dyDescent="0.25">
      <c r="A69" s="38"/>
      <c r="B69" s="38"/>
      <c r="C69" s="38"/>
      <c r="D69" s="38"/>
      <c r="E69" s="38"/>
      <c r="F69" s="38"/>
      <c r="G69" s="38"/>
    </row>
    <row r="70" spans="1:7" x14ac:dyDescent="0.25">
      <c r="A70" s="38"/>
      <c r="B70" s="38"/>
      <c r="C70" s="38"/>
      <c r="D70" s="38"/>
      <c r="E70" s="38"/>
      <c r="F70" s="38"/>
      <c r="G70" s="38"/>
    </row>
    <row r="71" spans="1:7" x14ac:dyDescent="0.25">
      <c r="A71" s="38"/>
      <c r="B71" s="38"/>
      <c r="C71" s="38"/>
      <c r="D71" s="38"/>
      <c r="E71" s="38"/>
      <c r="F71" s="38"/>
      <c r="G71" s="38"/>
    </row>
    <row r="72" spans="1:7" x14ac:dyDescent="0.25">
      <c r="A72" s="38"/>
      <c r="B72" s="38"/>
      <c r="C72" s="38"/>
      <c r="D72" s="38"/>
      <c r="E72" s="38"/>
      <c r="F72" s="38"/>
      <c r="G72" s="38"/>
    </row>
    <row r="73" spans="1:7" x14ac:dyDescent="0.25">
      <c r="A73" s="38"/>
      <c r="B73" s="38"/>
      <c r="C73" s="38"/>
      <c r="D73" s="38"/>
      <c r="E73" s="38"/>
      <c r="F73" s="38"/>
      <c r="G73" s="38"/>
    </row>
    <row r="74" spans="1:7" x14ac:dyDescent="0.25">
      <c r="A74" s="38"/>
      <c r="B74" s="38"/>
      <c r="C74" s="38"/>
      <c r="D74" s="38"/>
      <c r="E74" s="38"/>
      <c r="F74" s="38"/>
      <c r="G74" s="38"/>
    </row>
    <row r="75" spans="1:7" x14ac:dyDescent="0.25">
      <c r="A75" s="38"/>
      <c r="B75" s="38"/>
      <c r="C75" s="38"/>
      <c r="D75" s="38"/>
      <c r="E75" s="38"/>
      <c r="F75" s="38"/>
      <c r="G75" s="38"/>
    </row>
    <row r="76" spans="1:7" x14ac:dyDescent="0.25">
      <c r="A76" s="38"/>
      <c r="B76" s="38"/>
      <c r="C76" s="38"/>
      <c r="D76" s="38"/>
      <c r="E76" s="38"/>
      <c r="F76" s="38"/>
      <c r="G76" s="38"/>
    </row>
    <row r="77" spans="1:7" x14ac:dyDescent="0.25">
      <c r="A77" s="38"/>
      <c r="B77" s="38"/>
      <c r="C77" s="38"/>
      <c r="D77" s="38"/>
      <c r="E77" s="38"/>
      <c r="F77" s="38"/>
      <c r="G77" s="38"/>
    </row>
    <row r="78" spans="1:7" x14ac:dyDescent="0.25">
      <c r="A78" s="38"/>
      <c r="B78" s="38"/>
      <c r="C78" s="38"/>
      <c r="D78" s="38"/>
      <c r="E78" s="38"/>
      <c r="F78" s="38"/>
      <c r="G78" s="38"/>
    </row>
    <row r="79" spans="1:7" x14ac:dyDescent="0.25">
      <c r="A79" s="38"/>
      <c r="B79" s="38"/>
      <c r="C79" s="38"/>
      <c r="D79" s="38"/>
      <c r="E79" s="38"/>
      <c r="F79" s="38"/>
      <c r="G79" s="38"/>
    </row>
    <row r="80" spans="1:7" x14ac:dyDescent="0.25">
      <c r="A80" s="38"/>
      <c r="B80" s="38"/>
      <c r="C80" s="38"/>
      <c r="D80" s="38"/>
      <c r="E80" s="38"/>
      <c r="F80" s="38"/>
      <c r="G80" s="38"/>
    </row>
    <row r="81" spans="1:7" x14ac:dyDescent="0.25">
      <c r="A81" s="38"/>
      <c r="B81" s="38"/>
      <c r="C81" s="38"/>
      <c r="D81" s="38"/>
      <c r="E81" s="38"/>
      <c r="F81" s="38"/>
      <c r="G81" s="38"/>
    </row>
    <row r="82" spans="1:7" x14ac:dyDescent="0.25">
      <c r="A82" s="38"/>
      <c r="B82" s="38"/>
      <c r="C82" s="38"/>
      <c r="D82" s="38"/>
      <c r="E82" s="38"/>
      <c r="F82" s="38"/>
      <c r="G82" s="38"/>
    </row>
    <row r="83" spans="1:7" x14ac:dyDescent="0.25">
      <c r="A83" s="38"/>
      <c r="B83" s="38"/>
      <c r="C83" s="38"/>
      <c r="D83" s="38"/>
      <c r="E83" s="38"/>
      <c r="F83" s="38"/>
      <c r="G83" s="38"/>
    </row>
    <row r="84" spans="1:7" x14ac:dyDescent="0.25">
      <c r="A84" s="38"/>
      <c r="B84" s="38"/>
      <c r="C84" s="38"/>
      <c r="D84" s="38"/>
      <c r="E84" s="38"/>
      <c r="F84" s="38"/>
      <c r="G84" s="38"/>
    </row>
    <row r="85" spans="1:7" x14ac:dyDescent="0.25">
      <c r="A85" s="38"/>
      <c r="B85" s="38"/>
      <c r="C85" s="38"/>
      <c r="D85" s="38"/>
      <c r="E85" s="38"/>
      <c r="F85" s="38"/>
      <c r="G85" s="38"/>
    </row>
    <row r="86" spans="1:7" x14ac:dyDescent="0.25">
      <c r="A86" s="38"/>
      <c r="B86" s="38"/>
      <c r="C86" s="38"/>
      <c r="D86" s="38"/>
      <c r="E86" s="38"/>
      <c r="F86" s="38"/>
      <c r="G86" s="38"/>
    </row>
    <row r="87" spans="1:7" x14ac:dyDescent="0.25">
      <c r="A87" s="38"/>
      <c r="B87" s="38"/>
      <c r="C87" s="38"/>
      <c r="D87" s="38"/>
      <c r="E87" s="38"/>
      <c r="F87" s="38"/>
      <c r="G87" s="38"/>
    </row>
    <row r="88" spans="1:7" x14ac:dyDescent="0.25">
      <c r="A88" s="38"/>
      <c r="B88" s="38"/>
      <c r="C88" s="38"/>
      <c r="D88" s="38"/>
      <c r="E88" s="38"/>
      <c r="F88" s="38"/>
      <c r="G88" s="38"/>
    </row>
    <row r="89" spans="1:7" x14ac:dyDescent="0.25">
      <c r="A89" s="38"/>
      <c r="B89" s="38"/>
      <c r="C89" s="38"/>
      <c r="D89" s="38"/>
      <c r="E89" s="38"/>
      <c r="F89" s="38"/>
      <c r="G89" s="38"/>
    </row>
    <row r="90" spans="1:7" x14ac:dyDescent="0.25">
      <c r="A90" s="38"/>
      <c r="B90" s="38"/>
      <c r="C90" s="38"/>
      <c r="D90" s="38"/>
      <c r="E90" s="38"/>
      <c r="F90" s="38"/>
      <c r="G90" s="38"/>
    </row>
    <row r="91" spans="1:7" x14ac:dyDescent="0.25">
      <c r="A91" s="38"/>
      <c r="B91" s="38"/>
      <c r="C91" s="38"/>
      <c r="D91" s="38"/>
      <c r="E91" s="38"/>
      <c r="F91" s="38"/>
      <c r="G91" s="38"/>
    </row>
    <row r="92" spans="1:7" x14ac:dyDescent="0.25">
      <c r="A92" s="38"/>
      <c r="B92" s="38"/>
      <c r="C92" s="38"/>
      <c r="D92" s="38"/>
      <c r="E92" s="38"/>
      <c r="F92" s="38"/>
      <c r="G92" s="38"/>
    </row>
    <row r="93" spans="1:7" x14ac:dyDescent="0.25">
      <c r="A93" s="38"/>
      <c r="B93" s="38"/>
      <c r="C93" s="38"/>
      <c r="D93" s="38"/>
      <c r="E93" s="38"/>
      <c r="F93" s="38"/>
      <c r="G93" s="38"/>
    </row>
    <row r="94" spans="1:7" x14ac:dyDescent="0.25">
      <c r="A94" s="38"/>
      <c r="B94" s="38"/>
      <c r="C94" s="38"/>
      <c r="D94" s="38"/>
      <c r="E94" s="38"/>
      <c r="F94" s="38"/>
      <c r="G94" s="38"/>
    </row>
    <row r="95" spans="1:7" x14ac:dyDescent="0.25">
      <c r="A95" s="38"/>
      <c r="B95" s="38"/>
      <c r="C95" s="38"/>
      <c r="D95" s="38"/>
      <c r="E95" s="38"/>
      <c r="F95" s="38"/>
      <c r="G95" s="38"/>
    </row>
    <row r="96" spans="1:7" x14ac:dyDescent="0.25">
      <c r="A96" s="38"/>
      <c r="B96" s="38"/>
      <c r="C96" s="38"/>
      <c r="D96" s="38"/>
      <c r="E96" s="38"/>
      <c r="F96" s="38"/>
      <c r="G96" s="38"/>
    </row>
    <row r="97" spans="1:7" x14ac:dyDescent="0.25">
      <c r="A97" s="38"/>
      <c r="B97" s="38"/>
      <c r="C97" s="38"/>
      <c r="D97" s="38"/>
      <c r="E97" s="38"/>
      <c r="F97" s="38"/>
      <c r="G97" s="38"/>
    </row>
    <row r="98" spans="1:7" x14ac:dyDescent="0.25">
      <c r="A98" s="38"/>
      <c r="B98" s="38"/>
      <c r="C98" s="38"/>
      <c r="D98" s="38"/>
      <c r="E98" s="38"/>
      <c r="F98" s="38"/>
      <c r="G98" s="38"/>
    </row>
    <row r="99" spans="1:7" x14ac:dyDescent="0.25">
      <c r="A99" s="38"/>
      <c r="B99" s="38"/>
      <c r="C99" s="38"/>
      <c r="D99" s="38"/>
      <c r="E99" s="38"/>
      <c r="F99" s="38"/>
      <c r="G99" s="38"/>
    </row>
    <row r="100" spans="1:7" x14ac:dyDescent="0.25">
      <c r="A100" s="38"/>
      <c r="B100" s="38"/>
      <c r="C100" s="38"/>
      <c r="D100" s="38"/>
      <c r="E100" s="38"/>
      <c r="F100" s="38"/>
      <c r="G100" s="38"/>
    </row>
    <row r="101" spans="1:7" x14ac:dyDescent="0.25">
      <c r="A101" s="38"/>
      <c r="B101" s="38"/>
      <c r="C101" s="38"/>
      <c r="D101" s="38"/>
      <c r="E101" s="38"/>
      <c r="F101" s="38"/>
      <c r="G101" s="38"/>
    </row>
    <row r="102" spans="1:7" x14ac:dyDescent="0.25">
      <c r="A102" s="38"/>
      <c r="B102" s="38"/>
      <c r="C102" s="38"/>
      <c r="D102" s="38"/>
      <c r="E102" s="38"/>
      <c r="F102" s="38"/>
      <c r="G102" s="38"/>
    </row>
    <row r="103" spans="1:7" x14ac:dyDescent="0.25">
      <c r="A103" s="38"/>
      <c r="B103" s="38"/>
      <c r="C103" s="38"/>
      <c r="D103" s="38"/>
      <c r="E103" s="38"/>
      <c r="F103" s="38"/>
      <c r="G103" s="38"/>
    </row>
    <row r="104" spans="1:7" x14ac:dyDescent="0.25">
      <c r="A104" s="38"/>
      <c r="B104" s="38"/>
      <c r="C104" s="38"/>
      <c r="D104" s="38"/>
      <c r="E104" s="38"/>
      <c r="F104" s="38"/>
      <c r="G104" s="38"/>
    </row>
    <row r="105" spans="1:7" x14ac:dyDescent="0.25">
      <c r="A105" s="38"/>
      <c r="B105" s="38"/>
      <c r="C105" s="38"/>
      <c r="D105" s="38"/>
      <c r="E105" s="38"/>
      <c r="F105" s="38"/>
      <c r="G105" s="38"/>
    </row>
    <row r="106" spans="1:7" x14ac:dyDescent="0.25">
      <c r="A106" s="38"/>
      <c r="B106" s="38"/>
      <c r="C106" s="38"/>
      <c r="D106" s="38"/>
      <c r="E106" s="38"/>
      <c r="F106" s="38"/>
      <c r="G106" s="38"/>
    </row>
    <row r="107" spans="1:7" x14ac:dyDescent="0.25">
      <c r="A107" s="38"/>
      <c r="B107" s="38"/>
      <c r="C107" s="38"/>
      <c r="D107" s="38"/>
      <c r="E107" s="38"/>
      <c r="F107" s="38"/>
      <c r="G107" s="38"/>
    </row>
    <row r="108" spans="1:7" x14ac:dyDescent="0.25">
      <c r="A108" s="38"/>
      <c r="B108" s="38"/>
      <c r="C108" s="38"/>
      <c r="D108" s="38"/>
      <c r="E108" s="38"/>
      <c r="F108" s="38"/>
      <c r="G108" s="38"/>
    </row>
    <row r="109" spans="1:7" x14ac:dyDescent="0.25">
      <c r="A109" s="38"/>
      <c r="B109" s="38"/>
      <c r="C109" s="38"/>
      <c r="D109" s="38"/>
      <c r="E109" s="38"/>
      <c r="F109" s="38"/>
      <c r="G109" s="38"/>
    </row>
    <row r="110" spans="1:7" x14ac:dyDescent="0.25">
      <c r="A110" s="38"/>
      <c r="B110" s="38"/>
      <c r="C110" s="38"/>
      <c r="D110" s="38"/>
      <c r="E110" s="38"/>
      <c r="F110" s="38"/>
      <c r="G110" s="38"/>
    </row>
    <row r="111" spans="1:7" x14ac:dyDescent="0.25">
      <c r="A111" s="38"/>
      <c r="B111" s="38"/>
      <c r="C111" s="38"/>
      <c r="D111" s="38"/>
      <c r="E111" s="38"/>
      <c r="F111" s="38"/>
      <c r="G111" s="38"/>
    </row>
    <row r="112" spans="1:7" x14ac:dyDescent="0.25">
      <c r="A112" s="38"/>
      <c r="B112" s="38"/>
      <c r="C112" s="38"/>
      <c r="D112" s="38"/>
      <c r="E112" s="38"/>
      <c r="F112" s="38"/>
      <c r="G112" s="38"/>
    </row>
  </sheetData>
  <mergeCells count="14">
    <mergeCell ref="A1:F1"/>
    <mergeCell ref="A2:F2"/>
    <mergeCell ref="A3:F3"/>
    <mergeCell ref="A4:A5"/>
    <mergeCell ref="B4:B5"/>
    <mergeCell ref="C4:D4"/>
    <mergeCell ref="E4:F4"/>
    <mergeCell ref="A48:B48"/>
    <mergeCell ref="A45:A46"/>
    <mergeCell ref="A41:A44"/>
    <mergeCell ref="A7:A15"/>
    <mergeCell ref="A28:A34"/>
    <mergeCell ref="A35:A40"/>
    <mergeCell ref="A16:A27"/>
  </mergeCells>
  <hyperlinks>
    <hyperlink ref="H1" location="INDEX!A1" display="Back to Index" xr:uid="{0114959D-CF00-4E15-8DA6-14941578799F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49F81-3727-4635-A63A-21BF2A3C72DA}">
  <dimension ref="A1:J46"/>
  <sheetViews>
    <sheetView topLeftCell="A19" workbookViewId="0">
      <selection activeCell="A45" sqref="A45:G45"/>
    </sheetView>
  </sheetViews>
  <sheetFormatPr defaultRowHeight="12" x14ac:dyDescent="0.2"/>
  <cols>
    <col min="1" max="1" width="31.5703125" style="66" bestFit="1" customWidth="1"/>
    <col min="2" max="2" width="49" style="66" bestFit="1" customWidth="1"/>
    <col min="3" max="3" width="15.5703125" style="66" customWidth="1"/>
    <col min="4" max="4" width="8.42578125" style="66" customWidth="1"/>
    <col min="5" max="5" width="9.140625" style="66"/>
    <col min="6" max="6" width="9.85546875" style="66" customWidth="1"/>
    <col min="7" max="8" width="9.140625" style="66"/>
    <col min="9" max="9" width="12.7109375" style="66" bestFit="1" customWidth="1"/>
    <col min="10" max="16384" width="9.140625" style="66"/>
  </cols>
  <sheetData>
    <row r="1" spans="1:10" ht="18.75" x14ac:dyDescent="0.2">
      <c r="A1" s="227" t="s">
        <v>50</v>
      </c>
      <c r="B1" s="227"/>
      <c r="C1" s="227"/>
      <c r="D1" s="227"/>
      <c r="E1" s="227"/>
      <c r="F1" s="227"/>
      <c r="G1" s="227"/>
      <c r="H1" s="65"/>
      <c r="I1" s="184" t="s">
        <v>269</v>
      </c>
      <c r="J1" s="65"/>
    </row>
    <row r="2" spans="1:10" ht="18.75" x14ac:dyDescent="0.2">
      <c r="A2" s="227" t="s">
        <v>1</v>
      </c>
      <c r="B2" s="227"/>
      <c r="C2" s="227"/>
      <c r="D2" s="227"/>
      <c r="E2" s="227"/>
      <c r="F2" s="227"/>
      <c r="G2" s="227"/>
      <c r="H2" s="67"/>
      <c r="I2" s="67"/>
      <c r="J2" s="67"/>
    </row>
    <row r="3" spans="1:10" ht="18.75" x14ac:dyDescent="0.2">
      <c r="A3" s="228" t="s">
        <v>51</v>
      </c>
      <c r="B3" s="228"/>
      <c r="C3" s="228"/>
      <c r="D3" s="228"/>
      <c r="E3" s="228"/>
      <c r="F3" s="228"/>
      <c r="G3" s="228"/>
      <c r="H3" s="67"/>
      <c r="I3" s="67"/>
      <c r="J3" s="67"/>
    </row>
    <row r="4" spans="1:10" ht="12.75" x14ac:dyDescent="0.2">
      <c r="A4" s="229" t="s">
        <v>52</v>
      </c>
      <c r="B4" s="229" t="s">
        <v>53</v>
      </c>
      <c r="C4" s="231"/>
      <c r="D4" s="234" t="s">
        <v>54</v>
      </c>
      <c r="E4" s="235"/>
      <c r="F4" s="234" t="s">
        <v>55</v>
      </c>
      <c r="G4" s="235"/>
      <c r="H4" s="67"/>
      <c r="I4" s="67"/>
      <c r="J4" s="67"/>
    </row>
    <row r="5" spans="1:10" ht="25.5" x14ac:dyDescent="0.2">
      <c r="A5" s="230"/>
      <c r="B5" s="232"/>
      <c r="C5" s="233"/>
      <c r="D5" s="164" t="s">
        <v>56</v>
      </c>
      <c r="E5" s="164" t="s">
        <v>57</v>
      </c>
      <c r="F5" s="164" t="s">
        <v>56</v>
      </c>
      <c r="G5" s="164" t="s">
        <v>58</v>
      </c>
      <c r="H5" s="65"/>
      <c r="I5" s="65"/>
      <c r="J5" s="65"/>
    </row>
    <row r="6" spans="1:10" ht="14.25" customHeight="1" x14ac:dyDescent="0.2">
      <c r="A6" s="176" t="s">
        <v>59</v>
      </c>
      <c r="B6" s="236" t="s">
        <v>10</v>
      </c>
      <c r="C6" s="237"/>
      <c r="D6" s="165">
        <f>SUM(D7,D17,D30,D36)</f>
        <v>5</v>
      </c>
      <c r="E6" s="165">
        <f>SUM(E7,E17,E30,E36)</f>
        <v>1</v>
      </c>
      <c r="F6" s="165">
        <f>SUM(F7,F17,F30,F36)</f>
        <v>14</v>
      </c>
      <c r="G6" s="165">
        <f>SUM(G7,G17,G30,G36)</f>
        <v>487</v>
      </c>
      <c r="H6" s="65"/>
      <c r="I6" s="65"/>
      <c r="J6" s="65"/>
    </row>
    <row r="7" spans="1:10" ht="12.75" x14ac:dyDescent="0.2">
      <c r="A7" s="236" t="s">
        <v>11</v>
      </c>
      <c r="B7" s="236" t="s">
        <v>10</v>
      </c>
      <c r="C7" s="241"/>
      <c r="D7" s="132">
        <f t="shared" ref="D7:E7" si="0">SUM(D8:D16)</f>
        <v>1</v>
      </c>
      <c r="E7" s="132">
        <f t="shared" si="0"/>
        <v>1</v>
      </c>
      <c r="F7" s="132">
        <v>0</v>
      </c>
      <c r="G7" s="132">
        <f>SUM(G8:G16)</f>
        <v>24</v>
      </c>
    </row>
    <row r="8" spans="1:10" ht="12.75" x14ac:dyDescent="0.2">
      <c r="A8" s="243"/>
      <c r="B8" s="177" t="s">
        <v>12</v>
      </c>
      <c r="C8" s="98"/>
      <c r="D8" s="161" t="s">
        <v>14</v>
      </c>
      <c r="E8" s="131">
        <v>0</v>
      </c>
      <c r="F8" s="161" t="s">
        <v>14</v>
      </c>
      <c r="G8" s="131">
        <v>0</v>
      </c>
    </row>
    <row r="9" spans="1:10" ht="12.75" x14ac:dyDescent="0.2">
      <c r="A9" s="243"/>
      <c r="B9" s="177" t="s">
        <v>13</v>
      </c>
      <c r="C9" s="98"/>
      <c r="D9" s="161" t="s">
        <v>14</v>
      </c>
      <c r="E9" s="131">
        <v>0</v>
      </c>
      <c r="F9" s="161" t="s">
        <v>14</v>
      </c>
      <c r="G9" s="131">
        <v>0</v>
      </c>
    </row>
    <row r="10" spans="1:10" ht="12.75" x14ac:dyDescent="0.2">
      <c r="A10" s="243"/>
      <c r="B10" s="177" t="s">
        <v>60</v>
      </c>
      <c r="C10" s="98"/>
      <c r="D10" s="161" t="s">
        <v>14</v>
      </c>
      <c r="E10" s="131">
        <v>0</v>
      </c>
      <c r="F10" s="161" t="s">
        <v>14</v>
      </c>
      <c r="G10" s="131">
        <v>0</v>
      </c>
    </row>
    <row r="11" spans="1:10" ht="25.5" x14ac:dyDescent="0.2">
      <c r="A11" s="243"/>
      <c r="B11" s="177" t="s">
        <v>61</v>
      </c>
      <c r="C11" s="98"/>
      <c r="D11" s="161" t="s">
        <v>14</v>
      </c>
      <c r="E11" s="131">
        <v>0</v>
      </c>
      <c r="F11" s="161" t="s">
        <v>14</v>
      </c>
      <c r="G11" s="131">
        <v>0</v>
      </c>
    </row>
    <row r="12" spans="1:10" ht="12.75" x14ac:dyDescent="0.2">
      <c r="A12" s="243"/>
      <c r="B12" s="177" t="s">
        <v>16</v>
      </c>
      <c r="C12" s="98"/>
      <c r="D12" s="131">
        <v>1</v>
      </c>
      <c r="E12" s="131">
        <v>0</v>
      </c>
      <c r="F12" s="161" t="s">
        <v>14</v>
      </c>
      <c r="G12" s="131">
        <v>0</v>
      </c>
    </row>
    <row r="13" spans="1:10" ht="12.75" x14ac:dyDescent="0.2">
      <c r="A13" s="243"/>
      <c r="B13" s="177" t="s">
        <v>17</v>
      </c>
      <c r="C13" s="98"/>
      <c r="D13" s="131">
        <v>0</v>
      </c>
      <c r="E13" s="131">
        <v>0</v>
      </c>
      <c r="F13" s="131">
        <v>0</v>
      </c>
      <c r="G13" s="131">
        <v>0</v>
      </c>
    </row>
    <row r="14" spans="1:10" ht="12.75" x14ac:dyDescent="0.2">
      <c r="A14" s="243"/>
      <c r="B14" s="177" t="s">
        <v>18</v>
      </c>
      <c r="C14" s="98"/>
      <c r="D14" s="131">
        <v>0</v>
      </c>
      <c r="E14" s="131">
        <v>1</v>
      </c>
      <c r="F14" s="131">
        <v>0</v>
      </c>
      <c r="G14" s="131">
        <v>22</v>
      </c>
    </row>
    <row r="15" spans="1:10" ht="12.75" x14ac:dyDescent="0.2">
      <c r="A15" s="243"/>
      <c r="B15" s="177" t="s">
        <v>19</v>
      </c>
      <c r="C15" s="98"/>
      <c r="D15" s="161" t="s">
        <v>14</v>
      </c>
      <c r="E15" s="131">
        <v>0</v>
      </c>
      <c r="F15" s="161" t="s">
        <v>14</v>
      </c>
      <c r="G15" s="131">
        <v>2</v>
      </c>
    </row>
    <row r="16" spans="1:10" ht="12.75" x14ac:dyDescent="0.2">
      <c r="A16" s="230"/>
      <c r="B16" s="177" t="s">
        <v>20</v>
      </c>
      <c r="C16" s="98"/>
      <c r="D16" s="161" t="s">
        <v>14</v>
      </c>
      <c r="E16" s="131">
        <v>0</v>
      </c>
      <c r="F16" s="161" t="s">
        <v>14</v>
      </c>
      <c r="G16" s="131">
        <v>0</v>
      </c>
    </row>
    <row r="17" spans="1:7" ht="15.75" customHeight="1" x14ac:dyDescent="0.2">
      <c r="A17" s="238" t="s">
        <v>21</v>
      </c>
      <c r="B17" s="236" t="s">
        <v>10</v>
      </c>
      <c r="C17" s="241"/>
      <c r="D17" s="132">
        <f t="shared" ref="D17:F17" si="1">SUM(D18:D27)</f>
        <v>0</v>
      </c>
      <c r="E17" s="132">
        <f t="shared" si="1"/>
        <v>0</v>
      </c>
      <c r="F17" s="132">
        <f t="shared" si="1"/>
        <v>1</v>
      </c>
      <c r="G17" s="132">
        <f>SUM(G18:G28)</f>
        <v>239</v>
      </c>
    </row>
    <row r="18" spans="1:7" ht="25.5" x14ac:dyDescent="0.2">
      <c r="A18" s="239"/>
      <c r="B18" s="177" t="s">
        <v>62</v>
      </c>
      <c r="C18" s="98"/>
      <c r="D18" s="161" t="s">
        <v>14</v>
      </c>
      <c r="E18" s="131">
        <v>0</v>
      </c>
      <c r="F18" s="161" t="s">
        <v>14</v>
      </c>
      <c r="G18" s="131">
        <v>0</v>
      </c>
    </row>
    <row r="19" spans="1:7" ht="12.75" x14ac:dyDescent="0.2">
      <c r="A19" s="239"/>
      <c r="B19" s="177" t="s">
        <v>23</v>
      </c>
      <c r="C19" s="98"/>
      <c r="D19" s="161" t="s">
        <v>14</v>
      </c>
      <c r="E19" s="131">
        <v>0</v>
      </c>
      <c r="F19" s="161" t="s">
        <v>14</v>
      </c>
      <c r="G19" s="131">
        <v>0</v>
      </c>
    </row>
    <row r="20" spans="1:7" ht="12.75" x14ac:dyDescent="0.2">
      <c r="A20" s="239"/>
      <c r="B20" s="177" t="s">
        <v>63</v>
      </c>
      <c r="C20" s="98"/>
      <c r="D20" s="161" t="s">
        <v>14</v>
      </c>
      <c r="E20" s="131">
        <v>0</v>
      </c>
      <c r="F20" s="161" t="s">
        <v>14</v>
      </c>
      <c r="G20" s="131">
        <v>0</v>
      </c>
    </row>
    <row r="21" spans="1:7" ht="12.75" x14ac:dyDescent="0.2">
      <c r="A21" s="239"/>
      <c r="B21" s="177" t="s">
        <v>64</v>
      </c>
      <c r="C21" s="98"/>
      <c r="D21" s="161" t="s">
        <v>14</v>
      </c>
      <c r="E21" s="131">
        <v>0</v>
      </c>
      <c r="F21" s="161" t="s">
        <v>14</v>
      </c>
      <c r="G21" s="131">
        <v>0</v>
      </c>
    </row>
    <row r="22" spans="1:7" ht="12.75" x14ac:dyDescent="0.2">
      <c r="A22" s="239"/>
      <c r="B22" s="177" t="s">
        <v>65</v>
      </c>
      <c r="C22" s="98"/>
      <c r="D22" s="161" t="s">
        <v>14</v>
      </c>
      <c r="E22" s="131">
        <v>0</v>
      </c>
      <c r="F22" s="161" t="s">
        <v>14</v>
      </c>
      <c r="G22" s="131">
        <v>0</v>
      </c>
    </row>
    <row r="23" spans="1:7" ht="12.75" x14ac:dyDescent="0.2">
      <c r="A23" s="239"/>
      <c r="B23" s="177" t="s">
        <v>24</v>
      </c>
      <c r="C23" s="98"/>
      <c r="D23" s="161" t="s">
        <v>14</v>
      </c>
      <c r="E23" s="131">
        <v>0</v>
      </c>
      <c r="F23" s="161" t="s">
        <v>14</v>
      </c>
      <c r="G23" s="131">
        <v>0</v>
      </c>
    </row>
    <row r="24" spans="1:7" ht="25.5" x14ac:dyDescent="0.2">
      <c r="A24" s="239"/>
      <c r="B24" s="242" t="s">
        <v>66</v>
      </c>
      <c r="C24" s="98" t="s">
        <v>67</v>
      </c>
      <c r="D24" s="131">
        <v>0</v>
      </c>
      <c r="E24" s="131">
        <v>0</v>
      </c>
      <c r="F24" s="131">
        <v>0</v>
      </c>
      <c r="G24" s="131">
        <v>4</v>
      </c>
    </row>
    <row r="25" spans="1:7" ht="25.5" x14ac:dyDescent="0.2">
      <c r="A25" s="239"/>
      <c r="B25" s="243"/>
      <c r="C25" s="98" t="s">
        <v>68</v>
      </c>
      <c r="D25" s="131">
        <v>0</v>
      </c>
      <c r="E25" s="131">
        <v>0</v>
      </c>
      <c r="F25" s="161" t="s">
        <v>14</v>
      </c>
      <c r="G25" s="131">
        <v>67</v>
      </c>
    </row>
    <row r="26" spans="1:7" ht="12.75" x14ac:dyDescent="0.2">
      <c r="A26" s="239"/>
      <c r="B26" s="230"/>
      <c r="C26" s="98" t="s">
        <v>69</v>
      </c>
      <c r="D26" s="131">
        <v>0</v>
      </c>
      <c r="E26" s="131">
        <v>0</v>
      </c>
      <c r="F26" s="131">
        <v>1</v>
      </c>
      <c r="G26" s="131">
        <v>133</v>
      </c>
    </row>
    <row r="27" spans="1:7" ht="12.75" x14ac:dyDescent="0.2">
      <c r="A27" s="239"/>
      <c r="B27" s="177" t="s">
        <v>70</v>
      </c>
      <c r="C27" s="98"/>
      <c r="D27" s="161" t="s">
        <v>14</v>
      </c>
      <c r="E27" s="131">
        <v>0</v>
      </c>
      <c r="F27" s="131">
        <v>0</v>
      </c>
      <c r="G27" s="131">
        <v>24</v>
      </c>
    </row>
    <row r="28" spans="1:7" ht="12.75" x14ac:dyDescent="0.2">
      <c r="A28" s="239"/>
      <c r="B28" s="177" t="s">
        <v>30</v>
      </c>
      <c r="C28" s="163"/>
      <c r="D28" s="161" t="s">
        <v>14</v>
      </c>
      <c r="E28" s="131">
        <v>0</v>
      </c>
      <c r="F28" s="161" t="s">
        <v>14</v>
      </c>
      <c r="G28" s="131">
        <v>11</v>
      </c>
    </row>
    <row r="29" spans="1:7" ht="12.75" x14ac:dyDescent="0.2">
      <c r="A29" s="240"/>
      <c r="B29" s="177" t="s">
        <v>71</v>
      </c>
      <c r="C29" s="98"/>
      <c r="D29" s="161" t="s">
        <v>14</v>
      </c>
      <c r="E29" s="131">
        <v>0</v>
      </c>
      <c r="F29" s="161" t="s">
        <v>14</v>
      </c>
      <c r="G29" s="131">
        <v>0</v>
      </c>
    </row>
    <row r="30" spans="1:7" ht="12.75" x14ac:dyDescent="0.2">
      <c r="A30" s="238" t="s">
        <v>40</v>
      </c>
      <c r="B30" s="236" t="s">
        <v>10</v>
      </c>
      <c r="C30" s="241"/>
      <c r="D30" s="132">
        <f t="shared" ref="D30:F30" si="2">SUM(D31:D34)</f>
        <v>4</v>
      </c>
      <c r="E30" s="132">
        <f t="shared" si="2"/>
        <v>0</v>
      </c>
      <c r="F30" s="132">
        <f t="shared" si="2"/>
        <v>12</v>
      </c>
      <c r="G30" s="132">
        <f>SUM(G31:G34)</f>
        <v>26</v>
      </c>
    </row>
    <row r="31" spans="1:7" ht="12.75" x14ac:dyDescent="0.2">
      <c r="A31" s="239"/>
      <c r="B31" s="177" t="s">
        <v>41</v>
      </c>
      <c r="C31" s="98"/>
      <c r="D31" s="131"/>
      <c r="E31" s="131">
        <v>0</v>
      </c>
      <c r="F31" s="131">
        <v>4</v>
      </c>
      <c r="G31" s="131">
        <v>0</v>
      </c>
    </row>
    <row r="32" spans="1:7" ht="12.75" x14ac:dyDescent="0.2">
      <c r="A32" s="239"/>
      <c r="B32" s="177" t="s">
        <v>42</v>
      </c>
      <c r="C32" s="98"/>
      <c r="D32" s="131">
        <v>3</v>
      </c>
      <c r="E32" s="131">
        <v>0</v>
      </c>
      <c r="F32" s="131">
        <v>4</v>
      </c>
      <c r="G32" s="131">
        <v>3</v>
      </c>
    </row>
    <row r="33" spans="1:7" ht="12.75" x14ac:dyDescent="0.2">
      <c r="A33" s="239"/>
      <c r="B33" s="177" t="s">
        <v>72</v>
      </c>
      <c r="C33" s="98"/>
      <c r="D33" s="131">
        <v>1</v>
      </c>
      <c r="E33" s="131">
        <v>0</v>
      </c>
      <c r="F33" s="131">
        <v>1</v>
      </c>
      <c r="G33" s="131">
        <v>2</v>
      </c>
    </row>
    <row r="34" spans="1:7" ht="12.75" x14ac:dyDescent="0.2">
      <c r="A34" s="239"/>
      <c r="B34" s="177" t="s">
        <v>44</v>
      </c>
      <c r="C34" s="98"/>
      <c r="D34" s="131">
        <v>0</v>
      </c>
      <c r="E34" s="131">
        <v>0</v>
      </c>
      <c r="F34" s="131">
        <v>3</v>
      </c>
      <c r="G34" s="131">
        <v>21</v>
      </c>
    </row>
    <row r="35" spans="1:7" ht="12.75" x14ac:dyDescent="0.2">
      <c r="A35" s="240"/>
      <c r="B35" s="177" t="s">
        <v>71</v>
      </c>
      <c r="C35" s="98"/>
      <c r="D35" s="161" t="s">
        <v>14</v>
      </c>
      <c r="E35" s="131">
        <v>0</v>
      </c>
      <c r="F35" s="161" t="s">
        <v>14</v>
      </c>
      <c r="G35" s="131">
        <v>0</v>
      </c>
    </row>
    <row r="36" spans="1:7" ht="12.75" x14ac:dyDescent="0.2">
      <c r="A36" s="238" t="s">
        <v>33</v>
      </c>
      <c r="B36" s="236" t="s">
        <v>10</v>
      </c>
      <c r="C36" s="241"/>
      <c r="D36" s="161" t="s">
        <v>14</v>
      </c>
      <c r="E36" s="132">
        <f t="shared" ref="E36" si="3">SUM(E37:E42)</f>
        <v>0</v>
      </c>
      <c r="F36" s="161">
        <f>SUM(F37:F42)</f>
        <v>1</v>
      </c>
      <c r="G36" s="132">
        <f>SUM(G37:G42)</f>
        <v>198</v>
      </c>
    </row>
    <row r="37" spans="1:7" ht="12.75" x14ac:dyDescent="0.2">
      <c r="A37" s="239"/>
      <c r="B37" s="177" t="s">
        <v>34</v>
      </c>
      <c r="C37" s="98"/>
      <c r="D37" s="162" t="s">
        <v>14</v>
      </c>
      <c r="E37" s="162">
        <v>0</v>
      </c>
      <c r="F37" s="162">
        <v>1</v>
      </c>
      <c r="G37" s="131">
        <v>186</v>
      </c>
    </row>
    <row r="38" spans="1:7" ht="12.75" x14ac:dyDescent="0.2">
      <c r="A38" s="239"/>
      <c r="B38" s="177" t="s">
        <v>35</v>
      </c>
      <c r="C38" s="98"/>
      <c r="D38" s="161" t="s">
        <v>14</v>
      </c>
      <c r="E38" s="131">
        <v>0</v>
      </c>
      <c r="F38" s="161" t="s">
        <v>14</v>
      </c>
      <c r="G38" s="131">
        <v>0</v>
      </c>
    </row>
    <row r="39" spans="1:7" ht="12.75" x14ac:dyDescent="0.2">
      <c r="A39" s="239"/>
      <c r="B39" s="177" t="s">
        <v>73</v>
      </c>
      <c r="C39" s="98"/>
      <c r="D39" s="161" t="s">
        <v>14</v>
      </c>
      <c r="E39" s="131">
        <v>0</v>
      </c>
      <c r="F39" s="161" t="s">
        <v>14</v>
      </c>
      <c r="G39" s="131">
        <v>0</v>
      </c>
    </row>
    <row r="40" spans="1:7" ht="12.75" x14ac:dyDescent="0.2">
      <c r="A40" s="239"/>
      <c r="B40" s="177" t="s">
        <v>74</v>
      </c>
      <c r="C40" s="98"/>
      <c r="D40" s="161" t="s">
        <v>14</v>
      </c>
      <c r="E40" s="131">
        <v>0</v>
      </c>
      <c r="F40" s="161" t="s">
        <v>14</v>
      </c>
      <c r="G40" s="131">
        <v>12</v>
      </c>
    </row>
    <row r="41" spans="1:7" ht="25.5" x14ac:dyDescent="0.2">
      <c r="A41" s="239"/>
      <c r="B41" s="242" t="s">
        <v>75</v>
      </c>
      <c r="C41" s="98" t="s">
        <v>76</v>
      </c>
      <c r="D41" s="161" t="s">
        <v>14</v>
      </c>
      <c r="E41" s="131">
        <v>0</v>
      </c>
      <c r="F41" s="161" t="s">
        <v>14</v>
      </c>
      <c r="G41" s="131">
        <v>0</v>
      </c>
    </row>
    <row r="42" spans="1:7" ht="25.5" x14ac:dyDescent="0.2">
      <c r="A42" s="239"/>
      <c r="B42" s="230"/>
      <c r="C42" s="98" t="s">
        <v>77</v>
      </c>
      <c r="D42" s="161" t="s">
        <v>14</v>
      </c>
      <c r="E42" s="131">
        <v>0</v>
      </c>
      <c r="F42" s="161" t="s">
        <v>14</v>
      </c>
      <c r="G42" s="131">
        <v>0</v>
      </c>
    </row>
    <row r="43" spans="1:7" ht="12.75" x14ac:dyDescent="0.2">
      <c r="A43" s="240"/>
      <c r="B43" s="177" t="s">
        <v>71</v>
      </c>
      <c r="C43" s="98"/>
      <c r="D43" s="161" t="s">
        <v>14</v>
      </c>
      <c r="E43" s="131">
        <v>0</v>
      </c>
      <c r="F43" s="161" t="s">
        <v>14</v>
      </c>
      <c r="G43" s="131">
        <v>0</v>
      </c>
    </row>
    <row r="44" spans="1:7" ht="15" customHeight="1" x14ac:dyDescent="0.2">
      <c r="A44" s="244" t="s">
        <v>78</v>
      </c>
      <c r="B44" s="244"/>
      <c r="C44" s="244"/>
      <c r="D44" s="245"/>
      <c r="E44" s="245"/>
      <c r="F44" s="245"/>
      <c r="G44" s="245"/>
    </row>
    <row r="45" spans="1:7" x14ac:dyDescent="0.2">
      <c r="A45" s="207" t="s">
        <v>278</v>
      </c>
      <c r="B45" s="207"/>
      <c r="C45" s="207"/>
      <c r="D45" s="207"/>
      <c r="E45" s="207"/>
      <c r="F45" s="207"/>
      <c r="G45" s="207"/>
    </row>
    <row r="46" spans="1:7" x14ac:dyDescent="0.2">
      <c r="A46" s="186"/>
      <c r="B46" s="186"/>
      <c r="C46" s="186"/>
      <c r="D46" s="186"/>
      <c r="E46" s="186"/>
      <c r="F46" s="186"/>
      <c r="G46" s="186"/>
    </row>
  </sheetData>
  <mergeCells count="20">
    <mergeCell ref="A45:G45"/>
    <mergeCell ref="B41:B42"/>
    <mergeCell ref="A30:A35"/>
    <mergeCell ref="B30:C30"/>
    <mergeCell ref="A44:G44"/>
    <mergeCell ref="A36:A43"/>
    <mergeCell ref="B36:C36"/>
    <mergeCell ref="B6:C6"/>
    <mergeCell ref="A17:A29"/>
    <mergeCell ref="B17:C17"/>
    <mergeCell ref="B24:B26"/>
    <mergeCell ref="A7:A16"/>
    <mergeCell ref="B7:C7"/>
    <mergeCell ref="A1:G1"/>
    <mergeCell ref="A2:G2"/>
    <mergeCell ref="A3:G3"/>
    <mergeCell ref="A4:A5"/>
    <mergeCell ref="B4:C5"/>
    <mergeCell ref="D4:E4"/>
    <mergeCell ref="F4:G4"/>
  </mergeCells>
  <hyperlinks>
    <hyperlink ref="I1" location="INDEX!A1" display="Back to Index" xr:uid="{F6EEECDC-1C6E-4D0A-937B-FB692288B07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491C2-91A7-413C-BD50-741E588D40B7}">
  <dimension ref="A1:T52"/>
  <sheetViews>
    <sheetView tabSelected="1" topLeftCell="A25" workbookViewId="0">
      <selection activeCell="B38" sqref="B38:C38"/>
    </sheetView>
  </sheetViews>
  <sheetFormatPr defaultRowHeight="15" x14ac:dyDescent="0.25"/>
  <cols>
    <col min="1" max="1" width="23.5703125" customWidth="1"/>
    <col min="2" max="2" width="10.85546875" customWidth="1"/>
    <col min="3" max="3" width="18" customWidth="1"/>
    <col min="20" max="20" width="12.7109375" bestFit="1" customWidth="1"/>
  </cols>
  <sheetData>
    <row r="1" spans="1:20" ht="18.75" x14ac:dyDescent="0.25">
      <c r="A1" s="273" t="s">
        <v>79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T1" s="184" t="s">
        <v>269</v>
      </c>
    </row>
    <row r="2" spans="1:20" ht="18.75" x14ac:dyDescent="0.25">
      <c r="A2" s="273" t="s">
        <v>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</row>
    <row r="3" spans="1:20" ht="18.75" x14ac:dyDescent="0.25">
      <c r="A3" s="274" t="s">
        <v>80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</row>
    <row r="4" spans="1:20" x14ac:dyDescent="0.25">
      <c r="A4" s="275" t="s">
        <v>52</v>
      </c>
      <c r="B4" s="277" t="s">
        <v>53</v>
      </c>
      <c r="C4" s="278"/>
      <c r="D4" s="270" t="s">
        <v>81</v>
      </c>
      <c r="E4" s="271"/>
      <c r="F4" s="272"/>
      <c r="G4" s="270" t="s">
        <v>82</v>
      </c>
      <c r="H4" s="271"/>
      <c r="I4" s="272"/>
      <c r="J4" s="270" t="s">
        <v>83</v>
      </c>
      <c r="K4" s="271"/>
      <c r="L4" s="272"/>
      <c r="M4" s="270" t="s">
        <v>7</v>
      </c>
      <c r="N4" s="271"/>
      <c r="O4" s="272"/>
      <c r="P4" s="270">
        <v>2021</v>
      </c>
      <c r="Q4" s="271"/>
      <c r="R4" s="272"/>
    </row>
    <row r="5" spans="1:20" ht="25.5" x14ac:dyDescent="0.25">
      <c r="A5" s="276"/>
      <c r="B5" s="279"/>
      <c r="C5" s="280"/>
      <c r="D5" s="10" t="s">
        <v>54</v>
      </c>
      <c r="E5" s="10" t="s">
        <v>55</v>
      </c>
      <c r="F5" s="10" t="s">
        <v>84</v>
      </c>
      <c r="G5" s="10" t="s">
        <v>54</v>
      </c>
      <c r="H5" s="10" t="s">
        <v>55</v>
      </c>
      <c r="I5" s="10" t="s">
        <v>84</v>
      </c>
      <c r="J5" s="10" t="s">
        <v>54</v>
      </c>
      <c r="K5" s="10" t="s">
        <v>55</v>
      </c>
      <c r="L5" s="10" t="s">
        <v>84</v>
      </c>
      <c r="M5" s="10" t="s">
        <v>54</v>
      </c>
      <c r="N5" s="10" t="s">
        <v>55</v>
      </c>
      <c r="O5" s="10" t="s">
        <v>84</v>
      </c>
      <c r="P5" s="10" t="s">
        <v>54</v>
      </c>
      <c r="Q5" s="10" t="s">
        <v>55</v>
      </c>
      <c r="R5" s="10" t="s">
        <v>84</v>
      </c>
    </row>
    <row r="6" spans="1:20" x14ac:dyDescent="0.25">
      <c r="A6" s="176" t="s">
        <v>59</v>
      </c>
      <c r="B6" s="262" t="s">
        <v>10</v>
      </c>
      <c r="C6" s="263"/>
      <c r="D6" s="176">
        <v>0</v>
      </c>
      <c r="E6" s="176">
        <v>426</v>
      </c>
      <c r="F6" s="176">
        <v>1358</v>
      </c>
      <c r="G6" s="176">
        <v>2</v>
      </c>
      <c r="H6" s="176">
        <v>374</v>
      </c>
      <c r="I6" s="176">
        <v>1392</v>
      </c>
      <c r="J6" s="176">
        <v>0</v>
      </c>
      <c r="K6" s="176">
        <v>372</v>
      </c>
      <c r="L6" s="176">
        <v>1764</v>
      </c>
      <c r="M6" s="176">
        <v>1</v>
      </c>
      <c r="N6" s="176">
        <v>796</v>
      </c>
      <c r="O6" s="176">
        <v>1756</v>
      </c>
      <c r="P6" s="176">
        <v>6</v>
      </c>
      <c r="Q6" s="176">
        <f>SUM(Q7,Q8,Q9,Q18,Q19,Q30,Q35,Q44,Q48)</f>
        <v>501</v>
      </c>
      <c r="R6" s="176">
        <f>SUM(R7,R8,R9,R18,R19,R30,R35,R44,R48)</f>
        <v>2106</v>
      </c>
    </row>
    <row r="7" spans="1:20" x14ac:dyDescent="0.25">
      <c r="A7" s="16" t="s">
        <v>85</v>
      </c>
      <c r="B7" s="268" t="s">
        <v>10</v>
      </c>
      <c r="C7" s="269"/>
      <c r="D7" s="16">
        <v>0</v>
      </c>
      <c r="E7" s="16">
        <v>9</v>
      </c>
      <c r="F7" s="16">
        <v>7</v>
      </c>
      <c r="G7" s="16">
        <v>0</v>
      </c>
      <c r="H7" s="16">
        <v>3</v>
      </c>
      <c r="I7" s="16">
        <v>15</v>
      </c>
      <c r="J7" s="17" t="s">
        <v>14</v>
      </c>
      <c r="K7" s="17" t="s">
        <v>14</v>
      </c>
      <c r="L7" s="17" t="s">
        <v>14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</row>
    <row r="8" spans="1:20" ht="27.75" customHeight="1" x14ac:dyDescent="0.25">
      <c r="A8" s="178" t="s">
        <v>86</v>
      </c>
      <c r="B8" s="254" t="s">
        <v>10</v>
      </c>
      <c r="C8" s="255"/>
      <c r="D8" s="17" t="s">
        <v>14</v>
      </c>
      <c r="E8" s="17" t="s">
        <v>14</v>
      </c>
      <c r="F8" s="17" t="s">
        <v>14</v>
      </c>
      <c r="G8" s="16">
        <v>0</v>
      </c>
      <c r="H8" s="16">
        <v>0</v>
      </c>
      <c r="I8" s="16">
        <v>8</v>
      </c>
      <c r="J8" s="16">
        <v>0</v>
      </c>
      <c r="K8" s="16">
        <v>1</v>
      </c>
      <c r="L8" s="16">
        <v>3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</row>
    <row r="9" spans="1:20" x14ac:dyDescent="0.25">
      <c r="A9" s="252" t="s">
        <v>11</v>
      </c>
      <c r="B9" s="254" t="s">
        <v>10</v>
      </c>
      <c r="C9" s="255"/>
      <c r="D9" s="16">
        <v>0</v>
      </c>
      <c r="E9" s="16">
        <v>2</v>
      </c>
      <c r="F9" s="16">
        <v>21</v>
      </c>
      <c r="G9" s="16">
        <v>0</v>
      </c>
      <c r="H9" s="16">
        <v>5</v>
      </c>
      <c r="I9" s="16">
        <v>11</v>
      </c>
      <c r="J9" s="16">
        <v>0</v>
      </c>
      <c r="K9" s="16">
        <v>1</v>
      </c>
      <c r="L9" s="16">
        <v>46</v>
      </c>
      <c r="M9" s="16">
        <v>0</v>
      </c>
      <c r="N9" s="16">
        <v>125</v>
      </c>
      <c r="O9" s="16">
        <v>61</v>
      </c>
      <c r="P9" s="16">
        <v>2</v>
      </c>
      <c r="Q9" s="16">
        <v>24</v>
      </c>
      <c r="R9" s="16">
        <v>130</v>
      </c>
    </row>
    <row r="10" spans="1:20" x14ac:dyDescent="0.25">
      <c r="A10" s="253"/>
      <c r="B10" s="247" t="s">
        <v>12</v>
      </c>
      <c r="C10" s="258"/>
      <c r="D10" s="15" t="s">
        <v>14</v>
      </c>
      <c r="E10" s="15" t="s">
        <v>14</v>
      </c>
      <c r="F10" s="15" t="s">
        <v>14</v>
      </c>
      <c r="G10" s="14">
        <v>0</v>
      </c>
      <c r="H10" s="14">
        <v>0</v>
      </c>
      <c r="I10" s="14">
        <v>0</v>
      </c>
      <c r="J10" s="166">
        <v>0</v>
      </c>
      <c r="K10" s="167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</row>
    <row r="11" spans="1:20" x14ac:dyDescent="0.25">
      <c r="A11" s="253"/>
      <c r="B11" s="247" t="s">
        <v>13</v>
      </c>
      <c r="C11" s="258"/>
      <c r="D11" s="15" t="s">
        <v>14</v>
      </c>
      <c r="E11" s="15" t="s">
        <v>14</v>
      </c>
      <c r="F11" s="15" t="s">
        <v>14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</row>
    <row r="12" spans="1:20" x14ac:dyDescent="0.25">
      <c r="A12" s="253"/>
      <c r="B12" s="247" t="s">
        <v>87</v>
      </c>
      <c r="C12" s="258"/>
      <c r="D12" s="14">
        <v>0</v>
      </c>
      <c r="E12" s="14">
        <v>0</v>
      </c>
      <c r="F12" s="14">
        <v>0</v>
      </c>
      <c r="G12" s="15" t="s">
        <v>14</v>
      </c>
      <c r="H12" s="15" t="s">
        <v>14</v>
      </c>
      <c r="I12" s="15" t="s">
        <v>14</v>
      </c>
      <c r="J12" s="15" t="s">
        <v>14</v>
      </c>
      <c r="K12" s="15" t="s">
        <v>14</v>
      </c>
      <c r="L12" s="15" t="s">
        <v>14</v>
      </c>
      <c r="M12" s="15" t="s">
        <v>14</v>
      </c>
      <c r="N12" s="15" t="s">
        <v>14</v>
      </c>
      <c r="O12" s="15" t="s">
        <v>14</v>
      </c>
      <c r="P12" s="15" t="s">
        <v>14</v>
      </c>
      <c r="Q12" s="15" t="s">
        <v>14</v>
      </c>
      <c r="R12" s="15" t="s">
        <v>14</v>
      </c>
    </row>
    <row r="13" spans="1:20" x14ac:dyDescent="0.25">
      <c r="A13" s="253"/>
      <c r="B13" s="247" t="s">
        <v>60</v>
      </c>
      <c r="C13" s="258"/>
      <c r="D13" s="14">
        <v>0</v>
      </c>
      <c r="E13" s="14">
        <v>0</v>
      </c>
      <c r="F13" s="14">
        <v>0</v>
      </c>
      <c r="G13" s="14">
        <v>0</v>
      </c>
      <c r="H13" s="14">
        <v>1</v>
      </c>
      <c r="I13" s="14">
        <v>0</v>
      </c>
      <c r="J13" s="15" t="s">
        <v>14</v>
      </c>
      <c r="K13" s="15" t="s">
        <v>14</v>
      </c>
      <c r="L13" s="15" t="s">
        <v>14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</row>
    <row r="14" spans="1:20" x14ac:dyDescent="0.25">
      <c r="A14" s="253"/>
      <c r="B14" s="247" t="s">
        <v>16</v>
      </c>
      <c r="C14" s="258"/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1</v>
      </c>
      <c r="J14" s="15" t="s">
        <v>14</v>
      </c>
      <c r="K14" s="15" t="s">
        <v>14</v>
      </c>
      <c r="L14" s="15" t="s">
        <v>14</v>
      </c>
      <c r="M14" s="14">
        <v>0</v>
      </c>
      <c r="N14" s="14">
        <v>0</v>
      </c>
      <c r="O14" s="14">
        <v>0</v>
      </c>
      <c r="P14" s="14">
        <v>1</v>
      </c>
      <c r="Q14" s="14">
        <v>0</v>
      </c>
      <c r="R14" s="14">
        <v>0</v>
      </c>
    </row>
    <row r="15" spans="1:20" x14ac:dyDescent="0.25">
      <c r="A15" s="253"/>
      <c r="B15" s="247" t="s">
        <v>88</v>
      </c>
      <c r="C15" s="258"/>
      <c r="D15" s="15">
        <v>0</v>
      </c>
      <c r="E15" s="15">
        <v>0</v>
      </c>
      <c r="F15" s="15">
        <v>0</v>
      </c>
      <c r="G15" s="14">
        <v>0</v>
      </c>
      <c r="H15" s="14">
        <v>3</v>
      </c>
      <c r="I15" s="14">
        <v>9</v>
      </c>
      <c r="J15" s="14">
        <v>0</v>
      </c>
      <c r="K15" s="14">
        <v>0</v>
      </c>
      <c r="L15" s="14">
        <v>0</v>
      </c>
      <c r="M15" s="14">
        <v>0</v>
      </c>
      <c r="N15" s="14">
        <v>116</v>
      </c>
      <c r="O15" s="14">
        <v>42</v>
      </c>
      <c r="P15" s="14">
        <v>1</v>
      </c>
      <c r="Q15" s="14">
        <v>22</v>
      </c>
      <c r="R15" s="14">
        <v>113</v>
      </c>
    </row>
    <row r="16" spans="1:20" x14ac:dyDescent="0.25">
      <c r="A16" s="253"/>
      <c r="B16" s="247" t="s">
        <v>89</v>
      </c>
      <c r="C16" s="258"/>
      <c r="D16" s="14">
        <v>0</v>
      </c>
      <c r="E16" s="14">
        <v>2</v>
      </c>
      <c r="F16" s="14">
        <v>21</v>
      </c>
      <c r="G16" s="14">
        <v>0</v>
      </c>
      <c r="H16" s="14">
        <v>1</v>
      </c>
      <c r="I16" s="14">
        <v>1</v>
      </c>
      <c r="J16" s="14">
        <v>0</v>
      </c>
      <c r="K16" s="14">
        <v>0</v>
      </c>
      <c r="L16" s="14">
        <v>0</v>
      </c>
      <c r="M16" s="14">
        <v>0</v>
      </c>
      <c r="N16" s="14">
        <v>9</v>
      </c>
      <c r="O16" s="14">
        <v>19</v>
      </c>
      <c r="P16" s="14">
        <v>0</v>
      </c>
      <c r="Q16" s="14">
        <v>2</v>
      </c>
      <c r="R16" s="14">
        <v>17</v>
      </c>
    </row>
    <row r="17" spans="1:18" x14ac:dyDescent="0.25">
      <c r="A17" s="257"/>
      <c r="B17" s="247" t="s">
        <v>20</v>
      </c>
      <c r="C17" s="258"/>
      <c r="D17" s="15" t="s">
        <v>14</v>
      </c>
      <c r="E17" s="15" t="s">
        <v>14</v>
      </c>
      <c r="F17" s="15" t="s">
        <v>14</v>
      </c>
      <c r="G17" s="15" t="s">
        <v>14</v>
      </c>
      <c r="H17" s="15" t="s">
        <v>14</v>
      </c>
      <c r="I17" s="15" t="s">
        <v>14</v>
      </c>
      <c r="J17" s="14">
        <v>0</v>
      </c>
      <c r="K17" s="14">
        <v>1</v>
      </c>
      <c r="L17" s="14">
        <v>46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</row>
    <row r="18" spans="1:18" ht="39.75" customHeight="1" x14ac:dyDescent="0.25">
      <c r="A18" s="178" t="s">
        <v>90</v>
      </c>
      <c r="B18" s="254" t="s">
        <v>10</v>
      </c>
      <c r="C18" s="255"/>
      <c r="D18" s="15" t="s">
        <v>14</v>
      </c>
      <c r="E18" s="15" t="s">
        <v>14</v>
      </c>
      <c r="F18" s="15" t="s">
        <v>14</v>
      </c>
      <c r="G18" s="14">
        <v>0</v>
      </c>
      <c r="H18" s="14">
        <v>3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</row>
    <row r="19" spans="1:18" x14ac:dyDescent="0.25">
      <c r="A19" s="238" t="s">
        <v>21</v>
      </c>
      <c r="B19" s="262" t="s">
        <v>10</v>
      </c>
      <c r="C19" s="263"/>
      <c r="D19" s="59">
        <f t="shared" ref="D19:Q19" si="0">SUM(D20,D21,D22:D29)</f>
        <v>0</v>
      </c>
      <c r="E19" s="59">
        <f t="shared" si="0"/>
        <v>225</v>
      </c>
      <c r="F19" s="59">
        <f t="shared" si="0"/>
        <v>462</v>
      </c>
      <c r="G19" s="59">
        <f t="shared" si="0"/>
        <v>0</v>
      </c>
      <c r="H19" s="59">
        <f t="shared" si="0"/>
        <v>219</v>
      </c>
      <c r="I19" s="59">
        <f t="shared" si="0"/>
        <v>532</v>
      </c>
      <c r="J19" s="59">
        <f t="shared" si="0"/>
        <v>0</v>
      </c>
      <c r="K19" s="59">
        <f t="shared" si="0"/>
        <v>240</v>
      </c>
      <c r="L19" s="59">
        <f t="shared" si="0"/>
        <v>493</v>
      </c>
      <c r="M19" s="59">
        <f t="shared" si="0"/>
        <v>0</v>
      </c>
      <c r="N19" s="59">
        <f t="shared" si="0"/>
        <v>540</v>
      </c>
      <c r="O19" s="59">
        <f t="shared" si="0"/>
        <v>751</v>
      </c>
      <c r="P19" s="59">
        <f t="shared" si="0"/>
        <v>0</v>
      </c>
      <c r="Q19" s="59">
        <f t="shared" si="0"/>
        <v>240</v>
      </c>
      <c r="R19" s="59">
        <f>SUM(R20,R21,R22:R29)</f>
        <v>532</v>
      </c>
    </row>
    <row r="20" spans="1:18" x14ac:dyDescent="0.25">
      <c r="A20" s="239"/>
      <c r="B20" s="264" t="s">
        <v>23</v>
      </c>
      <c r="C20" s="265"/>
      <c r="D20" s="13" t="s">
        <v>14</v>
      </c>
      <c r="E20" s="13" t="s">
        <v>14</v>
      </c>
      <c r="F20" s="13" t="s">
        <v>14</v>
      </c>
      <c r="G20" s="177">
        <v>0</v>
      </c>
      <c r="H20" s="177">
        <v>20</v>
      </c>
      <c r="I20" s="177">
        <v>2</v>
      </c>
      <c r="J20" s="177">
        <v>0</v>
      </c>
      <c r="K20" s="177">
        <v>3</v>
      </c>
      <c r="L20" s="177">
        <v>0</v>
      </c>
      <c r="M20" s="177">
        <v>0</v>
      </c>
      <c r="N20" s="177">
        <v>258</v>
      </c>
      <c r="O20" s="177">
        <v>0</v>
      </c>
      <c r="P20" s="177">
        <v>0</v>
      </c>
      <c r="Q20" s="177">
        <v>0</v>
      </c>
      <c r="R20" s="177">
        <v>0</v>
      </c>
    </row>
    <row r="21" spans="1:18" x14ac:dyDescent="0.25">
      <c r="A21" s="239"/>
      <c r="B21" s="264" t="s">
        <v>63</v>
      </c>
      <c r="C21" s="265"/>
      <c r="D21" s="11" t="s">
        <v>14</v>
      </c>
      <c r="E21" s="11" t="s">
        <v>14</v>
      </c>
      <c r="F21" s="11" t="s">
        <v>14</v>
      </c>
      <c r="G21" s="11" t="s">
        <v>14</v>
      </c>
      <c r="H21" s="11" t="s">
        <v>14</v>
      </c>
      <c r="I21" s="11" t="s">
        <v>14</v>
      </c>
      <c r="J21" s="11" t="s">
        <v>14</v>
      </c>
      <c r="K21" s="11" t="s">
        <v>14</v>
      </c>
      <c r="L21" s="11" t="s">
        <v>14</v>
      </c>
      <c r="M21" s="177">
        <v>0</v>
      </c>
      <c r="N21" s="177">
        <v>0</v>
      </c>
      <c r="O21" s="177">
        <v>0</v>
      </c>
      <c r="P21" s="177">
        <v>0</v>
      </c>
      <c r="Q21" s="177">
        <v>0</v>
      </c>
      <c r="R21" s="177">
        <v>0</v>
      </c>
    </row>
    <row r="22" spans="1:18" ht="25.5" x14ac:dyDescent="0.25">
      <c r="A22" s="239"/>
      <c r="B22" s="266" t="s">
        <v>91</v>
      </c>
      <c r="C22" s="177" t="s">
        <v>92</v>
      </c>
      <c r="D22" s="177">
        <v>0</v>
      </c>
      <c r="E22" s="177">
        <v>5</v>
      </c>
      <c r="F22" s="177">
        <v>7</v>
      </c>
      <c r="G22" s="11">
        <v>0</v>
      </c>
      <c r="H22" s="11">
        <v>3</v>
      </c>
      <c r="I22" s="11">
        <v>27</v>
      </c>
      <c r="J22" s="11">
        <v>0</v>
      </c>
      <c r="K22" s="11">
        <v>1</v>
      </c>
      <c r="L22" s="11">
        <v>12</v>
      </c>
      <c r="M22" s="11">
        <v>0</v>
      </c>
      <c r="N22" s="11">
        <v>4</v>
      </c>
      <c r="O22" s="11">
        <v>25</v>
      </c>
      <c r="P22" s="11">
        <v>0</v>
      </c>
      <c r="Q22" s="11">
        <v>4</v>
      </c>
      <c r="R22" s="11">
        <v>31</v>
      </c>
    </row>
    <row r="23" spans="1:18" ht="25.5" x14ac:dyDescent="0.25">
      <c r="A23" s="239"/>
      <c r="B23" s="266"/>
      <c r="C23" s="177" t="s">
        <v>93</v>
      </c>
      <c r="D23" s="177">
        <v>0</v>
      </c>
      <c r="E23" s="177">
        <v>103</v>
      </c>
      <c r="F23" s="177">
        <v>329</v>
      </c>
      <c r="G23" s="11" t="s">
        <v>14</v>
      </c>
      <c r="H23" s="11" t="s">
        <v>14</v>
      </c>
      <c r="I23" s="11" t="s">
        <v>14</v>
      </c>
      <c r="J23" s="11" t="s">
        <v>14</v>
      </c>
      <c r="K23" s="11" t="s">
        <v>14</v>
      </c>
      <c r="L23" s="11" t="s">
        <v>14</v>
      </c>
      <c r="M23" s="11" t="s">
        <v>14</v>
      </c>
      <c r="N23" s="11" t="s">
        <v>14</v>
      </c>
      <c r="O23" s="11" t="s">
        <v>14</v>
      </c>
      <c r="P23" s="11" t="s">
        <v>14</v>
      </c>
      <c r="Q23" s="11" t="s">
        <v>14</v>
      </c>
      <c r="R23" s="11" t="s">
        <v>14</v>
      </c>
    </row>
    <row r="24" spans="1:18" ht="25.5" x14ac:dyDescent="0.25">
      <c r="A24" s="239"/>
      <c r="B24" s="266"/>
      <c r="C24" s="177" t="s">
        <v>27</v>
      </c>
      <c r="D24" s="177">
        <v>0</v>
      </c>
      <c r="E24" s="177">
        <v>29</v>
      </c>
      <c r="F24" s="177">
        <v>33</v>
      </c>
      <c r="G24" s="11" t="s">
        <v>14</v>
      </c>
      <c r="H24" s="11" t="s">
        <v>14</v>
      </c>
      <c r="I24" s="11" t="s">
        <v>14</v>
      </c>
      <c r="J24" s="11" t="s">
        <v>14</v>
      </c>
      <c r="K24" s="11" t="s">
        <v>14</v>
      </c>
      <c r="L24" s="11" t="s">
        <v>14</v>
      </c>
      <c r="M24" s="11" t="s">
        <v>14</v>
      </c>
      <c r="N24" s="11" t="s">
        <v>14</v>
      </c>
      <c r="O24" s="11" t="s">
        <v>14</v>
      </c>
      <c r="P24" s="11" t="s">
        <v>14</v>
      </c>
      <c r="Q24" s="11" t="s">
        <v>14</v>
      </c>
      <c r="R24" s="11" t="s">
        <v>14</v>
      </c>
    </row>
    <row r="25" spans="1:18" x14ac:dyDescent="0.25">
      <c r="A25" s="239"/>
      <c r="B25" s="266"/>
      <c r="C25" s="177" t="s">
        <v>71</v>
      </c>
      <c r="D25" s="11" t="s">
        <v>14</v>
      </c>
      <c r="E25" s="11" t="s">
        <v>14</v>
      </c>
      <c r="F25" s="11" t="s">
        <v>14</v>
      </c>
      <c r="G25" s="11" t="s">
        <v>14</v>
      </c>
      <c r="H25" s="11" t="s">
        <v>14</v>
      </c>
      <c r="I25" s="11" t="s">
        <v>14</v>
      </c>
      <c r="J25" s="11" t="s">
        <v>14</v>
      </c>
      <c r="K25" s="11" t="s">
        <v>14</v>
      </c>
      <c r="L25" s="11" t="s">
        <v>14</v>
      </c>
      <c r="M25" s="11" t="s">
        <v>14</v>
      </c>
      <c r="N25" s="11" t="s">
        <v>14</v>
      </c>
      <c r="O25" s="11" t="s">
        <v>14</v>
      </c>
      <c r="P25" s="11" t="s">
        <v>14</v>
      </c>
      <c r="Q25" s="11" t="s">
        <v>14</v>
      </c>
      <c r="R25" s="11" t="s">
        <v>14</v>
      </c>
    </row>
    <row r="26" spans="1:18" ht="25.5" x14ac:dyDescent="0.25">
      <c r="A26" s="239"/>
      <c r="B26" s="266"/>
      <c r="C26" s="177" t="s">
        <v>68</v>
      </c>
      <c r="D26" s="11" t="s">
        <v>14</v>
      </c>
      <c r="E26" s="11" t="s">
        <v>14</v>
      </c>
      <c r="F26" s="11" t="s">
        <v>14</v>
      </c>
      <c r="G26" s="177">
        <v>0</v>
      </c>
      <c r="H26" s="177">
        <v>24</v>
      </c>
      <c r="I26" s="177">
        <v>51</v>
      </c>
      <c r="J26" s="177">
        <v>0</v>
      </c>
      <c r="K26" s="177">
        <v>61</v>
      </c>
      <c r="L26" s="177">
        <v>74</v>
      </c>
      <c r="M26" s="177">
        <v>0</v>
      </c>
      <c r="N26" s="177">
        <v>90</v>
      </c>
      <c r="O26" s="177">
        <v>166</v>
      </c>
      <c r="P26" s="177">
        <v>0</v>
      </c>
      <c r="Q26" s="177">
        <v>67</v>
      </c>
      <c r="R26" s="177">
        <v>69</v>
      </c>
    </row>
    <row r="27" spans="1:18" x14ac:dyDescent="0.25">
      <c r="A27" s="239"/>
      <c r="B27" s="267"/>
      <c r="C27" s="177" t="s">
        <v>69</v>
      </c>
      <c r="D27" s="11" t="s">
        <v>14</v>
      </c>
      <c r="E27" s="11" t="s">
        <v>14</v>
      </c>
      <c r="F27" s="11" t="s">
        <v>14</v>
      </c>
      <c r="G27" s="177">
        <v>0</v>
      </c>
      <c r="H27" s="177">
        <v>135</v>
      </c>
      <c r="I27" s="177">
        <v>394</v>
      </c>
      <c r="J27" s="177">
        <v>0</v>
      </c>
      <c r="K27" s="177">
        <v>115</v>
      </c>
      <c r="L27" s="177">
        <v>346</v>
      </c>
      <c r="M27" s="177">
        <v>0</v>
      </c>
      <c r="N27" s="177">
        <v>120</v>
      </c>
      <c r="O27" s="177">
        <v>485</v>
      </c>
      <c r="P27" s="177">
        <v>0</v>
      </c>
      <c r="Q27" s="177">
        <v>134</v>
      </c>
      <c r="R27" s="177">
        <v>354</v>
      </c>
    </row>
    <row r="28" spans="1:18" ht="15" customHeight="1" x14ac:dyDescent="0.25">
      <c r="A28" s="239"/>
      <c r="B28" s="264" t="s">
        <v>94</v>
      </c>
      <c r="C28" s="265"/>
      <c r="D28" s="177">
        <v>0</v>
      </c>
      <c r="E28" s="177">
        <v>76</v>
      </c>
      <c r="F28" s="177">
        <v>83</v>
      </c>
      <c r="G28" s="177">
        <v>0</v>
      </c>
      <c r="H28" s="177">
        <v>30</v>
      </c>
      <c r="I28" s="177">
        <v>45</v>
      </c>
      <c r="J28" s="177">
        <v>0</v>
      </c>
      <c r="K28" s="177">
        <v>57</v>
      </c>
      <c r="L28" s="177">
        <v>37</v>
      </c>
      <c r="M28" s="177">
        <v>0</v>
      </c>
      <c r="N28" s="177">
        <v>65</v>
      </c>
      <c r="O28" s="177">
        <v>64</v>
      </c>
      <c r="P28" s="177">
        <v>0</v>
      </c>
      <c r="Q28" s="177">
        <v>24</v>
      </c>
      <c r="R28" s="177">
        <v>59</v>
      </c>
    </row>
    <row r="29" spans="1:18" ht="15" customHeight="1" x14ac:dyDescent="0.25">
      <c r="A29" s="240"/>
      <c r="B29" s="264" t="s">
        <v>30</v>
      </c>
      <c r="C29" s="265"/>
      <c r="D29" s="177">
        <v>0</v>
      </c>
      <c r="E29" s="177">
        <v>12</v>
      </c>
      <c r="F29" s="177">
        <v>10</v>
      </c>
      <c r="G29" s="177">
        <v>0</v>
      </c>
      <c r="H29" s="177">
        <v>7</v>
      </c>
      <c r="I29" s="177">
        <v>13</v>
      </c>
      <c r="J29" s="177">
        <v>0</v>
      </c>
      <c r="K29" s="177">
        <v>3</v>
      </c>
      <c r="L29" s="177">
        <v>24</v>
      </c>
      <c r="M29" s="177">
        <v>0</v>
      </c>
      <c r="N29" s="177">
        <v>3</v>
      </c>
      <c r="O29" s="177">
        <v>11</v>
      </c>
      <c r="P29" s="177">
        <v>0</v>
      </c>
      <c r="Q29" s="177">
        <v>11</v>
      </c>
      <c r="R29" s="177">
        <v>19</v>
      </c>
    </row>
    <row r="30" spans="1:18" x14ac:dyDescent="0.25">
      <c r="A30" s="252" t="s">
        <v>40</v>
      </c>
      <c r="B30" s="254" t="s">
        <v>10</v>
      </c>
      <c r="C30" s="255"/>
      <c r="D30" s="16">
        <f t="shared" ref="D30:Q30" si="1">SUM(D31:D34)</f>
        <v>0</v>
      </c>
      <c r="E30" s="16">
        <f t="shared" si="1"/>
        <v>66</v>
      </c>
      <c r="F30" s="16">
        <f t="shared" si="1"/>
        <v>267</v>
      </c>
      <c r="G30" s="16">
        <f t="shared" si="1"/>
        <v>2</v>
      </c>
      <c r="H30" s="16">
        <f t="shared" si="1"/>
        <v>52</v>
      </c>
      <c r="I30" s="16">
        <f t="shared" si="1"/>
        <v>217</v>
      </c>
      <c r="J30" s="16">
        <f t="shared" si="1"/>
        <v>0</v>
      </c>
      <c r="K30" s="16">
        <f t="shared" si="1"/>
        <v>19</v>
      </c>
      <c r="L30" s="16">
        <f t="shared" si="1"/>
        <v>350</v>
      </c>
      <c r="M30" s="16">
        <f t="shared" si="1"/>
        <v>1</v>
      </c>
      <c r="N30" s="16">
        <f t="shared" si="1"/>
        <v>56</v>
      </c>
      <c r="O30" s="16">
        <f t="shared" si="1"/>
        <v>186</v>
      </c>
      <c r="P30" s="16">
        <f t="shared" si="1"/>
        <v>4</v>
      </c>
      <c r="Q30" s="16">
        <f t="shared" si="1"/>
        <v>38</v>
      </c>
      <c r="R30" s="16">
        <f>SUM(R31:R34)</f>
        <v>126</v>
      </c>
    </row>
    <row r="31" spans="1:18" ht="15" customHeight="1" x14ac:dyDescent="0.25">
      <c r="A31" s="253"/>
      <c r="B31" s="247" t="s">
        <v>41</v>
      </c>
      <c r="C31" s="258"/>
      <c r="D31" s="14">
        <v>0</v>
      </c>
      <c r="E31" s="14">
        <v>0</v>
      </c>
      <c r="F31" s="14">
        <v>18</v>
      </c>
      <c r="G31" s="14">
        <v>0</v>
      </c>
      <c r="H31" s="14">
        <v>2</v>
      </c>
      <c r="I31" s="14">
        <v>11</v>
      </c>
      <c r="J31" s="14">
        <v>0</v>
      </c>
      <c r="K31" s="14">
        <v>1</v>
      </c>
      <c r="L31" s="14">
        <v>15</v>
      </c>
      <c r="M31" s="14">
        <v>1</v>
      </c>
      <c r="N31" s="14">
        <v>1</v>
      </c>
      <c r="O31" s="14">
        <v>11</v>
      </c>
      <c r="P31" s="14">
        <v>0</v>
      </c>
      <c r="Q31" s="14">
        <v>4</v>
      </c>
      <c r="R31" s="14">
        <v>10</v>
      </c>
    </row>
    <row r="32" spans="1:18" ht="15" customHeight="1" x14ac:dyDescent="0.25">
      <c r="A32" s="253"/>
      <c r="B32" s="247" t="s">
        <v>42</v>
      </c>
      <c r="C32" s="258"/>
      <c r="D32" s="14">
        <v>0</v>
      </c>
      <c r="E32" s="14">
        <v>4</v>
      </c>
      <c r="F32" s="14">
        <v>12</v>
      </c>
      <c r="G32" s="14">
        <v>0</v>
      </c>
      <c r="H32" s="14">
        <v>7</v>
      </c>
      <c r="I32" s="14">
        <v>8</v>
      </c>
      <c r="J32" s="14">
        <v>0</v>
      </c>
      <c r="K32" s="14">
        <v>4</v>
      </c>
      <c r="L32" s="14">
        <v>13</v>
      </c>
      <c r="M32" s="14">
        <v>0</v>
      </c>
      <c r="N32" s="14">
        <v>6</v>
      </c>
      <c r="O32" s="14">
        <v>48</v>
      </c>
      <c r="P32" s="14">
        <v>3</v>
      </c>
      <c r="Q32" s="14">
        <v>7</v>
      </c>
      <c r="R32" s="14">
        <v>8</v>
      </c>
    </row>
    <row r="33" spans="1:18" ht="15" customHeight="1" x14ac:dyDescent="0.25">
      <c r="A33" s="253"/>
      <c r="B33" s="247" t="s">
        <v>72</v>
      </c>
      <c r="C33" s="258"/>
      <c r="D33" s="14">
        <v>0</v>
      </c>
      <c r="E33" s="14">
        <v>1</v>
      </c>
      <c r="F33" s="14">
        <v>9</v>
      </c>
      <c r="G33" s="14">
        <v>0</v>
      </c>
      <c r="H33" s="14">
        <v>4</v>
      </c>
      <c r="I33" s="14">
        <v>12</v>
      </c>
      <c r="J33" s="14">
        <v>0</v>
      </c>
      <c r="K33" s="14">
        <v>1</v>
      </c>
      <c r="L33" s="14">
        <v>7</v>
      </c>
      <c r="M33" s="14">
        <v>0</v>
      </c>
      <c r="N33" s="14">
        <v>1</v>
      </c>
      <c r="O33" s="14">
        <v>9</v>
      </c>
      <c r="P33" s="14">
        <v>1</v>
      </c>
      <c r="Q33" s="14">
        <v>3</v>
      </c>
      <c r="R33" s="14">
        <v>22</v>
      </c>
    </row>
    <row r="34" spans="1:18" ht="15" customHeight="1" x14ac:dyDescent="0.25">
      <c r="A34" s="253"/>
      <c r="B34" s="247" t="s">
        <v>44</v>
      </c>
      <c r="C34" s="258"/>
      <c r="D34" s="14">
        <v>0</v>
      </c>
      <c r="E34" s="14">
        <v>61</v>
      </c>
      <c r="F34" s="14">
        <v>228</v>
      </c>
      <c r="G34" s="14">
        <v>2</v>
      </c>
      <c r="H34" s="14">
        <v>39</v>
      </c>
      <c r="I34" s="14">
        <v>186</v>
      </c>
      <c r="J34" s="14">
        <v>0</v>
      </c>
      <c r="K34" s="14">
        <v>13</v>
      </c>
      <c r="L34" s="14">
        <v>315</v>
      </c>
      <c r="M34" s="14">
        <v>0</v>
      </c>
      <c r="N34" s="14">
        <v>48</v>
      </c>
      <c r="O34" s="14">
        <v>118</v>
      </c>
      <c r="P34" s="14">
        <v>0</v>
      </c>
      <c r="Q34" s="14">
        <v>24</v>
      </c>
      <c r="R34" s="14">
        <v>86</v>
      </c>
    </row>
    <row r="35" spans="1:18" x14ac:dyDescent="0.25">
      <c r="A35" s="252" t="s">
        <v>33</v>
      </c>
      <c r="B35" s="254" t="s">
        <v>10</v>
      </c>
      <c r="C35" s="255"/>
      <c r="D35" s="16">
        <f t="shared" ref="D35:P35" si="2">SUM(D36:D43)</f>
        <v>0</v>
      </c>
      <c r="E35" s="16">
        <f t="shared" si="2"/>
        <v>124</v>
      </c>
      <c r="F35" s="16">
        <f t="shared" si="2"/>
        <v>600</v>
      </c>
      <c r="G35" s="16">
        <f t="shared" si="2"/>
        <v>0</v>
      </c>
      <c r="H35" s="16">
        <f t="shared" si="2"/>
        <v>83</v>
      </c>
      <c r="I35" s="16">
        <f t="shared" si="2"/>
        <v>606</v>
      </c>
      <c r="J35" s="16">
        <f t="shared" si="2"/>
        <v>0</v>
      </c>
      <c r="K35" s="16">
        <f t="shared" si="2"/>
        <v>107</v>
      </c>
      <c r="L35" s="16">
        <f t="shared" si="2"/>
        <v>871</v>
      </c>
      <c r="M35" s="16">
        <f t="shared" si="2"/>
        <v>0</v>
      </c>
      <c r="N35" s="16">
        <f t="shared" si="2"/>
        <v>74</v>
      </c>
      <c r="O35" s="16">
        <f t="shared" si="2"/>
        <v>752</v>
      </c>
      <c r="P35" s="16">
        <f t="shared" si="2"/>
        <v>0</v>
      </c>
      <c r="Q35" s="16">
        <f>SUM(Q36:Q43)</f>
        <v>199</v>
      </c>
      <c r="R35" s="16">
        <f>SUM(R36:R43)</f>
        <v>1318</v>
      </c>
    </row>
    <row r="36" spans="1:18" ht="15" customHeight="1" x14ac:dyDescent="0.25">
      <c r="A36" s="253"/>
      <c r="B36" s="247" t="s">
        <v>34</v>
      </c>
      <c r="C36" s="258"/>
      <c r="D36" s="14">
        <v>0</v>
      </c>
      <c r="E36" s="14">
        <v>105</v>
      </c>
      <c r="F36" s="14">
        <v>504</v>
      </c>
      <c r="G36" s="14">
        <v>0</v>
      </c>
      <c r="H36" s="14">
        <v>72</v>
      </c>
      <c r="I36" s="14">
        <v>439</v>
      </c>
      <c r="J36" s="14">
        <v>0</v>
      </c>
      <c r="K36" s="14">
        <v>75</v>
      </c>
      <c r="L36" s="14">
        <v>690</v>
      </c>
      <c r="M36" s="14">
        <v>0</v>
      </c>
      <c r="N36" s="14">
        <v>64</v>
      </c>
      <c r="O36" s="14">
        <v>746</v>
      </c>
      <c r="P36" s="14">
        <v>0</v>
      </c>
      <c r="Q36" s="14">
        <v>187</v>
      </c>
      <c r="R36" s="14">
        <v>1216</v>
      </c>
    </row>
    <row r="37" spans="1:18" ht="15" customHeight="1" x14ac:dyDescent="0.25">
      <c r="A37" s="253"/>
      <c r="B37" s="247" t="s">
        <v>35</v>
      </c>
      <c r="C37" s="258"/>
      <c r="D37" s="14">
        <v>0</v>
      </c>
      <c r="E37" s="14">
        <v>0</v>
      </c>
      <c r="F37" s="14">
        <v>4</v>
      </c>
      <c r="G37" s="14">
        <v>0</v>
      </c>
      <c r="H37" s="14">
        <v>3</v>
      </c>
      <c r="I37" s="14">
        <v>3</v>
      </c>
      <c r="J37" s="14">
        <v>0</v>
      </c>
      <c r="K37" s="14">
        <v>0</v>
      </c>
      <c r="L37" s="14">
        <v>4</v>
      </c>
      <c r="M37" s="14">
        <v>0</v>
      </c>
      <c r="N37" s="14">
        <v>1</v>
      </c>
      <c r="O37" s="14">
        <v>2</v>
      </c>
      <c r="P37" s="14">
        <v>0</v>
      </c>
      <c r="Q37" s="14">
        <v>0</v>
      </c>
      <c r="R37" s="14">
        <v>8</v>
      </c>
    </row>
    <row r="38" spans="1:18" ht="15" customHeight="1" x14ac:dyDescent="0.25">
      <c r="A38" s="253"/>
      <c r="B38" s="247" t="s">
        <v>73</v>
      </c>
      <c r="C38" s="248"/>
      <c r="D38" s="15" t="s">
        <v>14</v>
      </c>
      <c r="E38" s="15" t="s">
        <v>14</v>
      </c>
      <c r="F38" s="15" t="s">
        <v>14</v>
      </c>
      <c r="G38" s="15" t="s">
        <v>14</v>
      </c>
      <c r="H38" s="15" t="s">
        <v>14</v>
      </c>
      <c r="I38" s="15" t="s">
        <v>14</v>
      </c>
      <c r="J38" s="15" t="s">
        <v>14</v>
      </c>
      <c r="K38" s="15" t="s">
        <v>14</v>
      </c>
      <c r="L38" s="15" t="s">
        <v>14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</row>
    <row r="39" spans="1:18" ht="15" customHeight="1" x14ac:dyDescent="0.25">
      <c r="A39" s="253"/>
      <c r="B39" s="247" t="s">
        <v>74</v>
      </c>
      <c r="C39" s="258"/>
      <c r="D39" s="14">
        <v>0</v>
      </c>
      <c r="E39" s="14">
        <v>15</v>
      </c>
      <c r="F39" s="14">
        <v>83</v>
      </c>
      <c r="G39" s="14">
        <v>0</v>
      </c>
      <c r="H39" s="14">
        <v>8</v>
      </c>
      <c r="I39" s="14">
        <v>159</v>
      </c>
      <c r="J39" s="14">
        <v>0</v>
      </c>
      <c r="K39" s="14">
        <v>31</v>
      </c>
      <c r="L39" s="14">
        <v>175</v>
      </c>
      <c r="M39" s="14">
        <v>0</v>
      </c>
      <c r="N39" s="14">
        <v>9</v>
      </c>
      <c r="O39" s="14">
        <v>4</v>
      </c>
      <c r="P39" s="14">
        <v>0</v>
      </c>
      <c r="Q39" s="14">
        <v>12</v>
      </c>
      <c r="R39" s="14">
        <v>93</v>
      </c>
    </row>
    <row r="40" spans="1:18" ht="25.5" x14ac:dyDescent="0.25">
      <c r="A40" s="253"/>
      <c r="B40" s="259" t="s">
        <v>75</v>
      </c>
      <c r="C40" s="14" t="s">
        <v>76</v>
      </c>
      <c r="D40" s="15" t="s">
        <v>14</v>
      </c>
      <c r="E40" s="15" t="s">
        <v>14</v>
      </c>
      <c r="F40" s="15" t="s">
        <v>14</v>
      </c>
      <c r="G40" s="14">
        <v>0</v>
      </c>
      <c r="H40" s="14">
        <v>0</v>
      </c>
      <c r="I40" s="14">
        <v>5</v>
      </c>
      <c r="J40" s="14">
        <v>0</v>
      </c>
      <c r="K40" s="14">
        <v>1</v>
      </c>
      <c r="L40" s="14">
        <v>2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1</v>
      </c>
    </row>
    <row r="41" spans="1:18" ht="38.25" x14ac:dyDescent="0.25">
      <c r="A41" s="253"/>
      <c r="B41" s="260"/>
      <c r="C41" s="14" t="s">
        <v>95</v>
      </c>
      <c r="D41" s="14">
        <v>0</v>
      </c>
      <c r="E41" s="14">
        <v>4</v>
      </c>
      <c r="F41" s="14">
        <v>9</v>
      </c>
      <c r="G41" s="15" t="s">
        <v>14</v>
      </c>
      <c r="H41" s="15" t="s">
        <v>14</v>
      </c>
      <c r="I41" s="15" t="s">
        <v>14</v>
      </c>
      <c r="J41" s="15" t="s">
        <v>14</v>
      </c>
      <c r="K41" s="15" t="s">
        <v>14</v>
      </c>
      <c r="L41" s="15" t="s">
        <v>14</v>
      </c>
      <c r="M41" s="15" t="s">
        <v>14</v>
      </c>
      <c r="N41" s="15" t="s">
        <v>14</v>
      </c>
      <c r="O41" s="15" t="s">
        <v>14</v>
      </c>
      <c r="P41" s="15" t="s">
        <v>14</v>
      </c>
      <c r="Q41" s="15" t="s">
        <v>14</v>
      </c>
      <c r="R41" s="15" t="s">
        <v>14</v>
      </c>
    </row>
    <row r="42" spans="1:18" ht="25.5" x14ac:dyDescent="0.25">
      <c r="A42" s="253"/>
      <c r="B42" s="260"/>
      <c r="C42" s="14" t="s">
        <v>39</v>
      </c>
      <c r="D42" s="14">
        <v>0</v>
      </c>
      <c r="E42" s="14">
        <v>0</v>
      </c>
      <c r="F42" s="14">
        <v>0</v>
      </c>
      <c r="G42" s="15" t="s">
        <v>14</v>
      </c>
      <c r="H42" s="15" t="s">
        <v>14</v>
      </c>
      <c r="I42" s="15" t="s">
        <v>14</v>
      </c>
      <c r="J42" s="15" t="s">
        <v>14</v>
      </c>
      <c r="K42" s="15" t="s">
        <v>14</v>
      </c>
      <c r="L42" s="15" t="s">
        <v>14</v>
      </c>
      <c r="M42" s="15" t="s">
        <v>14</v>
      </c>
      <c r="N42" s="15" t="s">
        <v>14</v>
      </c>
      <c r="O42" s="15" t="s">
        <v>14</v>
      </c>
      <c r="P42" s="15" t="s">
        <v>14</v>
      </c>
      <c r="Q42" s="15" t="s">
        <v>14</v>
      </c>
      <c r="R42" s="15" t="s">
        <v>14</v>
      </c>
    </row>
    <row r="43" spans="1:18" x14ac:dyDescent="0.25">
      <c r="A43" s="257"/>
      <c r="B43" s="261"/>
      <c r="C43" s="14" t="s">
        <v>71</v>
      </c>
      <c r="D43" s="15" t="s">
        <v>14</v>
      </c>
      <c r="E43" s="15" t="s">
        <v>14</v>
      </c>
      <c r="F43" s="15" t="s">
        <v>14</v>
      </c>
      <c r="G43" s="15" t="s">
        <v>14</v>
      </c>
      <c r="H43" s="15" t="s">
        <v>14</v>
      </c>
      <c r="I43" s="15" t="s">
        <v>14</v>
      </c>
      <c r="J43" s="15" t="s">
        <v>14</v>
      </c>
      <c r="K43" s="15" t="s">
        <v>14</v>
      </c>
      <c r="L43" s="15" t="s">
        <v>14</v>
      </c>
      <c r="M43" s="15" t="s">
        <v>14</v>
      </c>
      <c r="N43" s="15" t="s">
        <v>14</v>
      </c>
      <c r="O43" s="15" t="s">
        <v>14</v>
      </c>
      <c r="P43" s="15" t="s">
        <v>14</v>
      </c>
      <c r="Q43" s="15" t="s">
        <v>14</v>
      </c>
      <c r="R43" s="15" t="s">
        <v>14</v>
      </c>
    </row>
    <row r="44" spans="1:18" x14ac:dyDescent="0.25">
      <c r="A44" s="252" t="s">
        <v>45</v>
      </c>
      <c r="B44" s="254" t="s">
        <v>10</v>
      </c>
      <c r="C44" s="255"/>
      <c r="D44" s="16">
        <v>0</v>
      </c>
      <c r="E44" s="16">
        <v>0</v>
      </c>
      <c r="F44" s="16">
        <v>1</v>
      </c>
      <c r="G44" s="16">
        <v>0</v>
      </c>
      <c r="H44" s="16">
        <v>0</v>
      </c>
      <c r="I44" s="16">
        <v>1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1</v>
      </c>
      <c r="P44" s="16">
        <v>0</v>
      </c>
      <c r="Q44" s="16">
        <v>0</v>
      </c>
      <c r="R44" s="16">
        <v>0</v>
      </c>
    </row>
    <row r="45" spans="1:18" ht="15" customHeight="1" x14ac:dyDescent="0.25">
      <c r="A45" s="253"/>
      <c r="B45" s="247" t="s">
        <v>96</v>
      </c>
      <c r="C45" s="258"/>
      <c r="D45" s="14">
        <v>0</v>
      </c>
      <c r="E45" s="14">
        <v>0</v>
      </c>
      <c r="F45" s="14">
        <v>1</v>
      </c>
      <c r="G45" s="15" t="s">
        <v>14</v>
      </c>
      <c r="H45" s="15" t="s">
        <v>14</v>
      </c>
      <c r="I45" s="15" t="s">
        <v>14</v>
      </c>
      <c r="J45" s="15" t="s">
        <v>14</v>
      </c>
      <c r="K45" s="15" t="s">
        <v>14</v>
      </c>
      <c r="L45" s="15" t="s">
        <v>14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</row>
    <row r="46" spans="1:18" ht="26.25" customHeight="1" x14ac:dyDescent="0.25">
      <c r="A46" s="253"/>
      <c r="B46" s="247" t="s">
        <v>47</v>
      </c>
      <c r="C46" s="258"/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1</v>
      </c>
      <c r="P46" s="14">
        <v>0</v>
      </c>
      <c r="Q46" s="14">
        <v>0</v>
      </c>
      <c r="R46" s="14">
        <v>0</v>
      </c>
    </row>
    <row r="47" spans="1:18" x14ac:dyDescent="0.25">
      <c r="A47" s="253"/>
      <c r="B47" s="247" t="s">
        <v>97</v>
      </c>
      <c r="C47" s="248"/>
      <c r="D47" s="15" t="s">
        <v>14</v>
      </c>
      <c r="E47" s="15" t="s">
        <v>14</v>
      </c>
      <c r="F47" s="15" t="s">
        <v>14</v>
      </c>
      <c r="G47" s="14">
        <v>0</v>
      </c>
      <c r="H47" s="14">
        <v>0</v>
      </c>
      <c r="I47" s="14">
        <v>1</v>
      </c>
      <c r="J47" s="15" t="s">
        <v>14</v>
      </c>
      <c r="K47" s="15" t="s">
        <v>14</v>
      </c>
      <c r="L47" s="15" t="s">
        <v>14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</row>
    <row r="48" spans="1:18" x14ac:dyDescent="0.25">
      <c r="A48" s="18" t="s">
        <v>48</v>
      </c>
      <c r="B48" s="250" t="s">
        <v>10</v>
      </c>
      <c r="C48" s="251"/>
      <c r="D48" s="17" t="s">
        <v>14</v>
      </c>
      <c r="E48" s="17" t="s">
        <v>14</v>
      </c>
      <c r="F48" s="17" t="s">
        <v>14</v>
      </c>
      <c r="G48" s="16">
        <v>0</v>
      </c>
      <c r="H48" s="16">
        <v>9</v>
      </c>
      <c r="I48" s="16">
        <v>2</v>
      </c>
      <c r="J48" s="16">
        <v>0</v>
      </c>
      <c r="K48" s="16">
        <v>4</v>
      </c>
      <c r="L48" s="16">
        <v>1</v>
      </c>
      <c r="M48" s="16">
        <v>0</v>
      </c>
      <c r="N48" s="16">
        <v>1</v>
      </c>
      <c r="O48" s="16">
        <v>5</v>
      </c>
      <c r="P48" s="16">
        <v>0</v>
      </c>
      <c r="Q48" s="16">
        <v>0</v>
      </c>
      <c r="R48" s="16">
        <v>0</v>
      </c>
    </row>
    <row r="49" spans="1:18" ht="15.75" customHeight="1" x14ac:dyDescent="0.25">
      <c r="A49" s="249" t="s">
        <v>98</v>
      </c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  <c r="P49" s="249"/>
      <c r="Q49" s="249"/>
      <c r="R49" s="249"/>
    </row>
    <row r="50" spans="1:18" x14ac:dyDescent="0.25">
      <c r="A50" s="246" t="s">
        <v>279</v>
      </c>
      <c r="B50" s="246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  <c r="R50" s="246"/>
    </row>
    <row r="51" spans="1:18" x14ac:dyDescent="0.25">
      <c r="A51" s="256" t="s">
        <v>277</v>
      </c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6"/>
      <c r="N51" s="256"/>
      <c r="O51" s="256"/>
      <c r="P51" s="256"/>
      <c r="Q51" s="256"/>
      <c r="R51" s="256"/>
    </row>
    <row r="52" spans="1:18" x14ac:dyDescent="0.25">
      <c r="A52" s="192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</row>
  </sheetData>
  <mergeCells count="53">
    <mergeCell ref="M4:O4"/>
    <mergeCell ref="P4:R4"/>
    <mergeCell ref="A1:R1"/>
    <mergeCell ref="A2:R2"/>
    <mergeCell ref="A3:R3"/>
    <mergeCell ref="A4:A5"/>
    <mergeCell ref="B4:C5"/>
    <mergeCell ref="D4:F4"/>
    <mergeCell ref="G4:I4"/>
    <mergeCell ref="J4:L4"/>
    <mergeCell ref="B6:C6"/>
    <mergeCell ref="B7:C7"/>
    <mergeCell ref="B8:C8"/>
    <mergeCell ref="A9:A17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19:A29"/>
    <mergeCell ref="B19:C19"/>
    <mergeCell ref="B20:C20"/>
    <mergeCell ref="B21:C21"/>
    <mergeCell ref="B22:B27"/>
    <mergeCell ref="B28:C28"/>
    <mergeCell ref="B29:C29"/>
    <mergeCell ref="A51:R51"/>
    <mergeCell ref="A30:A34"/>
    <mergeCell ref="A35:A43"/>
    <mergeCell ref="B35:C35"/>
    <mergeCell ref="B36:C36"/>
    <mergeCell ref="B37:C37"/>
    <mergeCell ref="B38:C38"/>
    <mergeCell ref="B39:C39"/>
    <mergeCell ref="B40:B43"/>
    <mergeCell ref="B30:C30"/>
    <mergeCell ref="B31:C31"/>
    <mergeCell ref="B32:C32"/>
    <mergeCell ref="B33:C33"/>
    <mergeCell ref="B34:C34"/>
    <mergeCell ref="B45:C45"/>
    <mergeCell ref="B46:C46"/>
    <mergeCell ref="A50:R50"/>
    <mergeCell ref="B47:C47"/>
    <mergeCell ref="A49:R49"/>
    <mergeCell ref="B48:C48"/>
    <mergeCell ref="A44:A47"/>
    <mergeCell ref="B44:C44"/>
  </mergeCells>
  <hyperlinks>
    <hyperlink ref="T1" location="INDEX!A1" display="Back to Index" xr:uid="{98C50940-1EAF-45E2-B287-E1F7FB3E3AF6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81D2F-1D0C-409F-AAC4-EDA0CD761FD9}">
  <dimension ref="A1:R33"/>
  <sheetViews>
    <sheetView workbookViewId="0">
      <selection sqref="A1:J1"/>
    </sheetView>
  </sheetViews>
  <sheetFormatPr defaultRowHeight="15" x14ac:dyDescent="0.25"/>
  <cols>
    <col min="1" max="1" width="22" bestFit="1" customWidth="1"/>
    <col min="2" max="2" width="13.140625" bestFit="1" customWidth="1"/>
    <col min="5" max="5" width="10.140625" customWidth="1"/>
    <col min="7" max="7" width="10.85546875" customWidth="1"/>
    <col min="12" max="12" width="12.7109375" bestFit="1" customWidth="1"/>
  </cols>
  <sheetData>
    <row r="1" spans="1:18" ht="18.75" x14ac:dyDescent="0.25">
      <c r="A1" s="216" t="s">
        <v>99</v>
      </c>
      <c r="B1" s="281"/>
      <c r="C1" s="281"/>
      <c r="D1" s="281"/>
      <c r="E1" s="281"/>
      <c r="F1" s="281"/>
      <c r="G1" s="281"/>
      <c r="H1" s="281"/>
      <c r="I1" s="281"/>
      <c r="J1" s="281"/>
      <c r="K1" s="20"/>
      <c r="L1" s="184" t="s">
        <v>269</v>
      </c>
      <c r="M1" s="20"/>
      <c r="N1" s="20"/>
      <c r="O1" s="20"/>
      <c r="P1" s="20"/>
      <c r="Q1" s="20"/>
      <c r="R1" s="20"/>
    </row>
    <row r="2" spans="1:18" ht="18.75" x14ac:dyDescent="0.25">
      <c r="A2" s="216" t="s">
        <v>1</v>
      </c>
      <c r="B2" s="281"/>
      <c r="C2" s="281"/>
      <c r="D2" s="281"/>
      <c r="E2" s="281"/>
      <c r="F2" s="281"/>
      <c r="G2" s="281"/>
      <c r="H2" s="281"/>
      <c r="I2" s="281"/>
      <c r="J2" s="281"/>
      <c r="K2" s="20"/>
      <c r="L2" s="20"/>
      <c r="M2" s="20"/>
      <c r="N2" s="20"/>
      <c r="O2" s="20"/>
      <c r="P2" s="20"/>
      <c r="Q2" s="20"/>
      <c r="R2" s="20"/>
    </row>
    <row r="3" spans="1:18" ht="18.75" x14ac:dyDescent="0.25">
      <c r="A3" s="218" t="s">
        <v>100</v>
      </c>
      <c r="B3" s="282"/>
      <c r="C3" s="282"/>
      <c r="D3" s="282"/>
      <c r="E3" s="282"/>
      <c r="F3" s="282"/>
      <c r="G3" s="282"/>
      <c r="H3" s="282"/>
      <c r="I3" s="282"/>
      <c r="J3" s="282"/>
      <c r="K3" s="21"/>
      <c r="L3" s="21"/>
      <c r="M3" s="21"/>
      <c r="N3" s="21"/>
      <c r="O3" s="21"/>
      <c r="P3" s="21"/>
      <c r="Q3" s="21"/>
      <c r="R3" s="21"/>
    </row>
    <row r="4" spans="1:18" ht="51.75" x14ac:dyDescent="0.25">
      <c r="A4" s="22" t="s">
        <v>101</v>
      </c>
      <c r="B4" s="23" t="s">
        <v>102</v>
      </c>
      <c r="C4" s="24" t="s">
        <v>10</v>
      </c>
      <c r="D4" s="25" t="s">
        <v>56</v>
      </c>
      <c r="E4" s="26" t="s">
        <v>103</v>
      </c>
      <c r="F4" s="27" t="s">
        <v>104</v>
      </c>
      <c r="G4" s="26" t="s">
        <v>105</v>
      </c>
      <c r="H4" s="26" t="s">
        <v>106</v>
      </c>
      <c r="I4" s="27" t="s">
        <v>107</v>
      </c>
      <c r="J4" s="28" t="s">
        <v>58</v>
      </c>
      <c r="K4" s="29"/>
      <c r="L4" s="29"/>
      <c r="M4" s="29"/>
      <c r="N4" s="29"/>
      <c r="O4" s="29"/>
      <c r="P4" s="29"/>
      <c r="Q4" s="29"/>
      <c r="R4" s="29"/>
    </row>
    <row r="5" spans="1:18" ht="15.75" thickBot="1" x14ac:dyDescent="0.3">
      <c r="A5" s="30" t="s">
        <v>59</v>
      </c>
      <c r="B5" s="31" t="s">
        <v>10</v>
      </c>
      <c r="C5" s="32">
        <f>SUM(C6,C11,C16,C21,C26)</f>
        <v>10878</v>
      </c>
      <c r="D5" s="33">
        <f>SUM(D6,D11,D16,D21,D26)</f>
        <v>724</v>
      </c>
      <c r="E5" s="33">
        <f t="shared" ref="E5" si="0">SUM(E6,E11,E16,E21,E26)</f>
        <v>161</v>
      </c>
      <c r="F5" s="33">
        <f t="shared" ref="F5" si="1">SUM(F6,F11,F16,F21,F26)</f>
        <v>234</v>
      </c>
      <c r="G5" s="33">
        <f t="shared" ref="G5" si="2">SUM(G6,G11,G16,G21,G26)</f>
        <v>352</v>
      </c>
      <c r="H5" s="33">
        <f t="shared" ref="H5" si="3">SUM(H6,H11,H16,H21,H26)</f>
        <v>4625</v>
      </c>
      <c r="I5" s="33">
        <f t="shared" ref="I5" si="4">SUM(I6,I11,I16,I21,I26)</f>
        <v>1087</v>
      </c>
      <c r="J5" s="33">
        <f t="shared" ref="J5" si="5">SUM(J6,J11,J16,J21,J26)</f>
        <v>3695</v>
      </c>
      <c r="K5" s="34"/>
      <c r="L5" s="34"/>
      <c r="M5" s="34"/>
      <c r="N5" s="34"/>
      <c r="O5" s="34"/>
      <c r="P5" s="34"/>
      <c r="Q5" s="34"/>
      <c r="R5" s="34"/>
    </row>
    <row r="6" spans="1:18" ht="21" customHeight="1" thickBot="1" x14ac:dyDescent="0.3">
      <c r="A6" s="60" t="s">
        <v>81</v>
      </c>
      <c r="B6" s="35" t="s">
        <v>10</v>
      </c>
      <c r="C6" s="37">
        <f t="shared" ref="C6:I6" si="6">SUM(C7:C9)</f>
        <v>1784</v>
      </c>
      <c r="D6" s="37">
        <f>SUM(D7:D9)</f>
        <v>116</v>
      </c>
      <c r="E6" s="37">
        <f t="shared" si="6"/>
        <v>19</v>
      </c>
      <c r="F6" s="37">
        <f t="shared" si="6"/>
        <v>0</v>
      </c>
      <c r="G6" s="37">
        <f t="shared" si="6"/>
        <v>21</v>
      </c>
      <c r="H6" s="37">
        <f t="shared" si="6"/>
        <v>676</v>
      </c>
      <c r="I6" s="37">
        <f t="shared" si="6"/>
        <v>142</v>
      </c>
      <c r="J6" s="37">
        <f>SUM(J7:J9)</f>
        <v>810</v>
      </c>
      <c r="K6" s="34"/>
      <c r="L6" s="38"/>
      <c r="M6" s="38"/>
      <c r="N6" s="38"/>
      <c r="O6" s="38"/>
      <c r="P6" s="38"/>
      <c r="Q6" s="38"/>
      <c r="R6" s="38"/>
    </row>
    <row r="7" spans="1:18" x14ac:dyDescent="0.25">
      <c r="A7" s="39"/>
      <c r="B7" s="51" t="s">
        <v>54</v>
      </c>
      <c r="C7" s="40">
        <v>0</v>
      </c>
      <c r="D7" s="41">
        <v>0</v>
      </c>
      <c r="E7" s="41">
        <v>0</v>
      </c>
      <c r="F7" s="41">
        <v>0</v>
      </c>
      <c r="G7" s="41">
        <v>0</v>
      </c>
      <c r="H7" s="41">
        <v>0</v>
      </c>
      <c r="I7" s="41">
        <v>0</v>
      </c>
      <c r="J7" s="41">
        <v>0</v>
      </c>
      <c r="K7" s="19"/>
      <c r="L7" s="19"/>
      <c r="M7" s="19"/>
      <c r="N7" s="19"/>
      <c r="O7" s="19"/>
      <c r="P7" s="19"/>
      <c r="Q7" s="19"/>
      <c r="R7" s="19"/>
    </row>
    <row r="8" spans="1:18" x14ac:dyDescent="0.25">
      <c r="A8" s="39"/>
      <c r="B8" s="52" t="s">
        <v>55</v>
      </c>
      <c r="C8" s="42">
        <v>426</v>
      </c>
      <c r="D8" s="43">
        <v>8</v>
      </c>
      <c r="E8" s="43">
        <v>1</v>
      </c>
      <c r="F8" s="43">
        <v>0</v>
      </c>
      <c r="G8" s="43">
        <v>7</v>
      </c>
      <c r="H8" s="43">
        <v>248</v>
      </c>
      <c r="I8" s="43">
        <v>30</v>
      </c>
      <c r="J8" s="43">
        <v>132</v>
      </c>
      <c r="K8" s="19"/>
      <c r="L8" s="19"/>
      <c r="M8" s="19"/>
      <c r="N8" s="19"/>
      <c r="O8" s="19"/>
      <c r="P8" s="19"/>
      <c r="Q8" s="19"/>
      <c r="R8" s="19"/>
    </row>
    <row r="9" spans="1:18" x14ac:dyDescent="0.25">
      <c r="A9" s="39"/>
      <c r="B9" s="52" t="s">
        <v>108</v>
      </c>
      <c r="C9" s="42">
        <v>1358</v>
      </c>
      <c r="D9" s="43">
        <v>108</v>
      </c>
      <c r="E9" s="43">
        <v>18</v>
      </c>
      <c r="F9" s="43">
        <v>0</v>
      </c>
      <c r="G9" s="43">
        <v>14</v>
      </c>
      <c r="H9" s="43">
        <v>428</v>
      </c>
      <c r="I9" s="43">
        <v>112</v>
      </c>
      <c r="J9" s="43">
        <v>678</v>
      </c>
      <c r="K9" s="19"/>
      <c r="L9" s="19"/>
      <c r="M9" s="19"/>
      <c r="N9" s="19"/>
      <c r="O9" s="19"/>
      <c r="P9" s="19"/>
      <c r="Q9" s="19"/>
      <c r="R9" s="19"/>
    </row>
    <row r="10" spans="1:18" s="19" customFormat="1" ht="15.75" thickBot="1" x14ac:dyDescent="0.3">
      <c r="A10" s="54"/>
      <c r="B10" s="46" t="s">
        <v>109</v>
      </c>
      <c r="C10" s="47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  <c r="J10" s="62">
        <v>0</v>
      </c>
    </row>
    <row r="11" spans="1:18" ht="18" customHeight="1" thickBot="1" x14ac:dyDescent="0.3">
      <c r="A11" s="55" t="s">
        <v>82</v>
      </c>
      <c r="B11" s="35" t="s">
        <v>10</v>
      </c>
      <c r="C11" s="37">
        <f t="shared" ref="C11:I11" si="7">SUM(C12:C14)</f>
        <v>1768</v>
      </c>
      <c r="D11" s="37">
        <f>SUM(D12:D14)</f>
        <v>133</v>
      </c>
      <c r="E11" s="37">
        <f t="shared" si="7"/>
        <v>57</v>
      </c>
      <c r="F11" s="37">
        <f t="shared" si="7"/>
        <v>0</v>
      </c>
      <c r="G11" s="37">
        <f t="shared" si="7"/>
        <v>12</v>
      </c>
      <c r="H11" s="37">
        <f t="shared" si="7"/>
        <v>797</v>
      </c>
      <c r="I11" s="37">
        <f t="shared" si="7"/>
        <v>106</v>
      </c>
      <c r="J11" s="37">
        <f>SUM(J12:J14)</f>
        <v>663</v>
      </c>
      <c r="K11" s="34"/>
      <c r="L11" s="34"/>
      <c r="M11" s="34"/>
      <c r="N11" s="34"/>
      <c r="O11" s="34"/>
      <c r="P11" s="34"/>
      <c r="Q11" s="34"/>
      <c r="R11" s="34"/>
    </row>
    <row r="12" spans="1:18" x14ac:dyDescent="0.25">
      <c r="A12" s="39"/>
      <c r="B12" s="51" t="s">
        <v>54</v>
      </c>
      <c r="C12" s="40">
        <v>2</v>
      </c>
      <c r="D12" s="41">
        <v>2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19"/>
      <c r="L12" s="19"/>
      <c r="M12" s="19"/>
      <c r="N12" s="19"/>
      <c r="O12" s="19"/>
      <c r="P12" s="19"/>
      <c r="Q12" s="19"/>
      <c r="R12" s="19"/>
    </row>
    <row r="13" spans="1:18" x14ac:dyDescent="0.25">
      <c r="A13" s="39"/>
      <c r="B13" s="52" t="s">
        <v>55</v>
      </c>
      <c r="C13" s="42">
        <v>374</v>
      </c>
      <c r="D13" s="43">
        <v>11</v>
      </c>
      <c r="E13" s="43">
        <v>4</v>
      </c>
      <c r="F13" s="43">
        <v>0</v>
      </c>
      <c r="G13" s="43">
        <v>4</v>
      </c>
      <c r="H13" s="43">
        <v>246</v>
      </c>
      <c r="I13" s="43">
        <v>26</v>
      </c>
      <c r="J13" s="43">
        <v>83</v>
      </c>
      <c r="K13" s="19"/>
      <c r="L13" s="19"/>
      <c r="M13" s="19"/>
      <c r="N13" s="19"/>
      <c r="O13" s="19"/>
      <c r="P13" s="19"/>
      <c r="Q13" s="19"/>
      <c r="R13" s="19"/>
    </row>
    <row r="14" spans="1:18" x14ac:dyDescent="0.25">
      <c r="A14" s="39"/>
      <c r="B14" s="52" t="s">
        <v>108</v>
      </c>
      <c r="C14" s="42">
        <v>1392</v>
      </c>
      <c r="D14" s="43">
        <v>120</v>
      </c>
      <c r="E14" s="43">
        <v>53</v>
      </c>
      <c r="F14" s="43">
        <v>0</v>
      </c>
      <c r="G14" s="43">
        <v>8</v>
      </c>
      <c r="H14" s="43">
        <v>551</v>
      </c>
      <c r="I14" s="43">
        <v>80</v>
      </c>
      <c r="J14" s="43">
        <v>580</v>
      </c>
      <c r="K14" s="19"/>
      <c r="L14" s="19"/>
      <c r="M14" s="19"/>
      <c r="N14" s="19"/>
      <c r="O14" s="19"/>
      <c r="P14" s="19"/>
      <c r="Q14" s="19"/>
      <c r="R14" s="19"/>
    </row>
    <row r="15" spans="1:18" s="19" customFormat="1" ht="15.75" thickBot="1" x14ac:dyDescent="0.3">
      <c r="A15" s="54"/>
      <c r="B15" s="46" t="s">
        <v>109</v>
      </c>
      <c r="C15" s="47">
        <v>3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2</v>
      </c>
      <c r="J15" s="62">
        <v>1</v>
      </c>
    </row>
    <row r="16" spans="1:18" ht="15.75" thickBot="1" x14ac:dyDescent="0.3">
      <c r="A16" s="55" t="s">
        <v>83</v>
      </c>
      <c r="B16" s="35" t="s">
        <v>10</v>
      </c>
      <c r="C16" s="37">
        <f t="shared" ref="C16:I16" si="8">SUM(C17:C19)</f>
        <v>2136</v>
      </c>
      <c r="D16" s="37">
        <f>SUM(D17:D19)</f>
        <v>180</v>
      </c>
      <c r="E16" s="37">
        <f t="shared" si="8"/>
        <v>23</v>
      </c>
      <c r="F16" s="37">
        <f t="shared" si="8"/>
        <v>0</v>
      </c>
      <c r="G16" s="37">
        <f t="shared" si="8"/>
        <v>24</v>
      </c>
      <c r="H16" s="37">
        <f t="shared" si="8"/>
        <v>1117</v>
      </c>
      <c r="I16" s="37">
        <f t="shared" si="8"/>
        <v>216</v>
      </c>
      <c r="J16" s="37">
        <f>SUM(J17:J19)</f>
        <v>576</v>
      </c>
      <c r="K16" s="44"/>
      <c r="L16" s="44"/>
      <c r="M16" s="44"/>
      <c r="N16" s="44"/>
      <c r="O16" s="44"/>
      <c r="P16" s="44"/>
      <c r="Q16" s="44"/>
      <c r="R16" s="44"/>
    </row>
    <row r="17" spans="1:18" x14ac:dyDescent="0.25">
      <c r="A17" s="39"/>
      <c r="B17" s="51" t="s">
        <v>54</v>
      </c>
      <c r="C17" s="40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19"/>
      <c r="L17" s="19"/>
      <c r="M17" s="19"/>
      <c r="N17" s="19"/>
      <c r="O17" s="19"/>
      <c r="P17" s="19"/>
      <c r="Q17" s="19"/>
      <c r="R17" s="19"/>
    </row>
    <row r="18" spans="1:18" x14ac:dyDescent="0.25">
      <c r="A18" s="39"/>
      <c r="B18" s="52" t="s">
        <v>55</v>
      </c>
      <c r="C18" s="42">
        <v>372</v>
      </c>
      <c r="D18" s="43">
        <v>20</v>
      </c>
      <c r="E18" s="43">
        <v>5</v>
      </c>
      <c r="F18" s="43">
        <v>0</v>
      </c>
      <c r="G18" s="43">
        <v>9</v>
      </c>
      <c r="H18" s="43">
        <v>240</v>
      </c>
      <c r="I18" s="43">
        <v>19</v>
      </c>
      <c r="J18" s="43">
        <v>79</v>
      </c>
      <c r="K18" s="19"/>
      <c r="L18" s="19"/>
      <c r="M18" s="19"/>
      <c r="N18" s="19"/>
      <c r="O18" s="19"/>
      <c r="P18" s="19"/>
      <c r="Q18" s="19"/>
      <c r="R18" s="19"/>
    </row>
    <row r="19" spans="1:18" x14ac:dyDescent="0.25">
      <c r="A19" s="39"/>
      <c r="B19" s="52" t="s">
        <v>108</v>
      </c>
      <c r="C19" s="42">
        <v>1764</v>
      </c>
      <c r="D19" s="43">
        <v>160</v>
      </c>
      <c r="E19" s="43">
        <v>18</v>
      </c>
      <c r="F19" s="43">
        <v>0</v>
      </c>
      <c r="G19" s="43">
        <v>15</v>
      </c>
      <c r="H19" s="43">
        <v>877</v>
      </c>
      <c r="I19" s="43">
        <v>197</v>
      </c>
      <c r="J19" s="43">
        <v>497</v>
      </c>
      <c r="K19" s="19"/>
      <c r="L19" s="19"/>
      <c r="M19" s="19"/>
      <c r="N19" s="19"/>
      <c r="O19" s="19"/>
      <c r="P19" s="19"/>
      <c r="Q19" s="19"/>
      <c r="R19" s="19"/>
    </row>
    <row r="20" spans="1:18" s="19" customFormat="1" ht="15.75" thickBot="1" x14ac:dyDescent="0.3">
      <c r="A20" s="54"/>
      <c r="B20" s="46" t="s">
        <v>109</v>
      </c>
      <c r="C20" s="47">
        <v>189</v>
      </c>
      <c r="D20" s="48">
        <v>25</v>
      </c>
      <c r="E20" s="48">
        <v>3</v>
      </c>
      <c r="F20" s="48">
        <v>0</v>
      </c>
      <c r="G20" s="48">
        <v>1</v>
      </c>
      <c r="H20" s="48">
        <v>120</v>
      </c>
      <c r="I20" s="48">
        <v>12</v>
      </c>
      <c r="J20" s="61">
        <v>28</v>
      </c>
    </row>
    <row r="21" spans="1:18" ht="15.75" thickBot="1" x14ac:dyDescent="0.3">
      <c r="A21" s="55" t="s">
        <v>7</v>
      </c>
      <c r="B21" s="35" t="s">
        <v>10</v>
      </c>
      <c r="C21" s="45">
        <f t="shared" ref="C21:I21" si="9">SUM(C22:C24)</f>
        <v>2553</v>
      </c>
      <c r="D21" s="45">
        <f>SUM(D22:D24)</f>
        <v>156</v>
      </c>
      <c r="E21" s="45">
        <f t="shared" si="9"/>
        <v>31</v>
      </c>
      <c r="F21" s="45">
        <f t="shared" si="9"/>
        <v>234</v>
      </c>
      <c r="G21" s="45">
        <f t="shared" si="9"/>
        <v>231</v>
      </c>
      <c r="H21" s="45">
        <f t="shared" si="9"/>
        <v>867</v>
      </c>
      <c r="I21" s="45">
        <f t="shared" si="9"/>
        <v>207</v>
      </c>
      <c r="J21" s="45">
        <f>SUM(J22:J24)</f>
        <v>827</v>
      </c>
      <c r="K21" s="34"/>
      <c r="L21" s="19"/>
      <c r="M21" s="19"/>
      <c r="N21" s="19"/>
      <c r="O21" s="19"/>
      <c r="P21" s="19"/>
      <c r="Q21" s="19"/>
      <c r="R21" s="19"/>
    </row>
    <row r="22" spans="1:18" x14ac:dyDescent="0.25">
      <c r="A22" s="39"/>
      <c r="B22" s="51" t="s">
        <v>54</v>
      </c>
      <c r="C22" s="40">
        <v>1</v>
      </c>
      <c r="D22" s="41">
        <v>1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19"/>
      <c r="L22" s="19"/>
      <c r="M22" s="19"/>
      <c r="N22" s="19"/>
      <c r="O22" s="19"/>
      <c r="P22" s="19"/>
      <c r="Q22" s="19"/>
      <c r="R22" s="19"/>
    </row>
    <row r="23" spans="1:18" x14ac:dyDescent="0.25">
      <c r="A23" s="39"/>
      <c r="B23" s="52" t="s">
        <v>55</v>
      </c>
      <c r="C23" s="42">
        <v>796</v>
      </c>
      <c r="D23" s="43">
        <v>10</v>
      </c>
      <c r="E23" s="43">
        <v>16</v>
      </c>
      <c r="F23" s="43">
        <v>72</v>
      </c>
      <c r="G23" s="43">
        <v>168</v>
      </c>
      <c r="H23" s="43">
        <v>253</v>
      </c>
      <c r="I23" s="43">
        <v>23</v>
      </c>
      <c r="J23" s="43">
        <v>254</v>
      </c>
      <c r="K23" s="19"/>
      <c r="L23" s="19"/>
      <c r="M23" s="19"/>
      <c r="N23" s="19"/>
      <c r="O23" s="19"/>
      <c r="P23" s="19"/>
      <c r="Q23" s="19"/>
      <c r="R23" s="19"/>
    </row>
    <row r="24" spans="1:18" x14ac:dyDescent="0.25">
      <c r="A24" s="39"/>
      <c r="B24" s="53" t="s">
        <v>108</v>
      </c>
      <c r="C24" s="42">
        <v>1756</v>
      </c>
      <c r="D24" s="43">
        <v>145</v>
      </c>
      <c r="E24" s="43">
        <v>15</v>
      </c>
      <c r="F24" s="43">
        <v>162</v>
      </c>
      <c r="G24" s="43">
        <v>63</v>
      </c>
      <c r="H24" s="43">
        <v>614</v>
      </c>
      <c r="I24" s="43">
        <v>184</v>
      </c>
      <c r="J24" s="43">
        <v>573</v>
      </c>
      <c r="K24" s="19"/>
      <c r="L24" s="19"/>
      <c r="M24" s="19"/>
      <c r="N24" s="19"/>
      <c r="O24" s="19"/>
      <c r="P24" s="19"/>
      <c r="Q24" s="19"/>
      <c r="R24" s="19"/>
    </row>
    <row r="25" spans="1:18" s="19" customFormat="1" ht="15.75" thickBot="1" x14ac:dyDescent="0.3">
      <c r="A25" s="54"/>
      <c r="B25" s="46" t="s">
        <v>109</v>
      </c>
      <c r="C25" s="47">
        <v>28</v>
      </c>
      <c r="D25" s="48">
        <v>0</v>
      </c>
      <c r="E25" s="48">
        <v>2</v>
      </c>
      <c r="F25" s="48">
        <v>0</v>
      </c>
      <c r="G25" s="48">
        <v>1</v>
      </c>
      <c r="H25" s="48">
        <v>25</v>
      </c>
      <c r="I25" s="48">
        <v>0</v>
      </c>
      <c r="J25" s="57">
        <v>0</v>
      </c>
    </row>
    <row r="26" spans="1:18" ht="15.75" thickBot="1" x14ac:dyDescent="0.3">
      <c r="A26" s="56" t="s">
        <v>8</v>
      </c>
      <c r="B26" s="50" t="s">
        <v>10</v>
      </c>
      <c r="C26" s="36">
        <f t="shared" ref="C26:I26" si="10">SUM(C27:C30)</f>
        <v>2637</v>
      </c>
      <c r="D26" s="36">
        <f t="shared" si="10"/>
        <v>139</v>
      </c>
      <c r="E26" s="36">
        <f t="shared" si="10"/>
        <v>31</v>
      </c>
      <c r="F26" s="36">
        <f t="shared" si="10"/>
        <v>0</v>
      </c>
      <c r="G26" s="36">
        <f t="shared" si="10"/>
        <v>64</v>
      </c>
      <c r="H26" s="36">
        <f t="shared" si="10"/>
        <v>1168</v>
      </c>
      <c r="I26" s="36">
        <f t="shared" si="10"/>
        <v>416</v>
      </c>
      <c r="J26" s="36">
        <f>SUM(J27:J30)</f>
        <v>819</v>
      </c>
      <c r="K26" s="34"/>
      <c r="L26" s="19"/>
      <c r="M26" s="19"/>
      <c r="N26" s="19"/>
      <c r="O26" s="19"/>
      <c r="P26" s="19"/>
      <c r="Q26" s="19"/>
      <c r="R26" s="19"/>
    </row>
    <row r="27" spans="1:18" x14ac:dyDescent="0.25">
      <c r="A27" s="39"/>
      <c r="B27" s="51" t="s">
        <v>54</v>
      </c>
      <c r="C27" s="40">
        <f>SUM(D27:J27)</f>
        <v>6</v>
      </c>
      <c r="D27" s="41">
        <v>5</v>
      </c>
      <c r="E27" s="41">
        <v>0</v>
      </c>
      <c r="F27" s="41">
        <v>0</v>
      </c>
      <c r="G27" s="41">
        <v>0</v>
      </c>
      <c r="H27" s="41">
        <v>0</v>
      </c>
      <c r="I27" s="41">
        <v>1</v>
      </c>
      <c r="J27" s="41">
        <v>0</v>
      </c>
      <c r="K27" s="19"/>
      <c r="L27" s="19"/>
      <c r="M27" s="19"/>
      <c r="N27" s="19"/>
      <c r="O27" s="19"/>
      <c r="P27" s="19"/>
      <c r="Q27" s="19"/>
      <c r="R27" s="19"/>
    </row>
    <row r="28" spans="1:18" x14ac:dyDescent="0.25">
      <c r="A28" s="39"/>
      <c r="B28" s="52" t="s">
        <v>55</v>
      </c>
      <c r="C28" s="40">
        <f t="shared" ref="C28:C30" si="11">SUM(D28:J28)</f>
        <v>501</v>
      </c>
      <c r="D28" s="43">
        <v>14</v>
      </c>
      <c r="E28" s="43">
        <v>8</v>
      </c>
      <c r="F28" s="43">
        <v>0</v>
      </c>
      <c r="G28" s="43">
        <v>12</v>
      </c>
      <c r="H28" s="43">
        <v>338</v>
      </c>
      <c r="I28" s="43">
        <v>35</v>
      </c>
      <c r="J28" s="43">
        <v>94</v>
      </c>
      <c r="K28" s="19"/>
      <c r="L28" s="19"/>
      <c r="M28" s="19"/>
      <c r="N28" s="19"/>
      <c r="O28" s="19"/>
      <c r="P28" s="19"/>
      <c r="Q28" s="19"/>
      <c r="R28" s="19"/>
    </row>
    <row r="29" spans="1:18" x14ac:dyDescent="0.25">
      <c r="A29" s="39"/>
      <c r="B29" s="53" t="s">
        <v>108</v>
      </c>
      <c r="C29" s="40">
        <f t="shared" si="11"/>
        <v>2106</v>
      </c>
      <c r="D29" s="58">
        <v>120</v>
      </c>
      <c r="E29" s="43">
        <v>23</v>
      </c>
      <c r="F29" s="43">
        <v>0</v>
      </c>
      <c r="G29" s="43">
        <v>52</v>
      </c>
      <c r="H29" s="43">
        <v>819</v>
      </c>
      <c r="I29" s="43">
        <v>379</v>
      </c>
      <c r="J29" s="43">
        <v>713</v>
      </c>
      <c r="K29" s="19"/>
      <c r="L29" s="19"/>
      <c r="M29" s="19"/>
      <c r="N29" s="19"/>
      <c r="O29" s="19"/>
      <c r="P29" s="19"/>
      <c r="Q29" s="19"/>
      <c r="R29" s="19"/>
    </row>
    <row r="30" spans="1:18" s="19" customFormat="1" x14ac:dyDescent="0.25">
      <c r="A30" s="54"/>
      <c r="B30" s="49" t="s">
        <v>109</v>
      </c>
      <c r="C30" s="40">
        <f t="shared" si="11"/>
        <v>24</v>
      </c>
      <c r="D30" s="43">
        <v>0</v>
      </c>
      <c r="E30" s="43">
        <v>0</v>
      </c>
      <c r="F30" s="43">
        <v>0</v>
      </c>
      <c r="G30" s="43">
        <v>0</v>
      </c>
      <c r="H30" s="43">
        <v>11</v>
      </c>
      <c r="I30" s="43">
        <v>1</v>
      </c>
      <c r="J30" s="43">
        <v>12</v>
      </c>
    </row>
    <row r="31" spans="1:18" ht="19.5" customHeight="1" x14ac:dyDescent="0.25">
      <c r="A31" s="283" t="s">
        <v>110</v>
      </c>
      <c r="B31" s="283"/>
      <c r="C31" s="283"/>
      <c r="D31" s="283"/>
      <c r="E31" s="283"/>
      <c r="F31" s="283"/>
      <c r="G31" s="283"/>
      <c r="H31" s="283"/>
      <c r="I31" s="283"/>
      <c r="J31" s="283"/>
      <c r="K31" s="19"/>
      <c r="L31" s="19"/>
      <c r="M31" s="19"/>
      <c r="N31" s="19"/>
      <c r="O31" s="19"/>
      <c r="P31" s="19"/>
      <c r="Q31" s="19"/>
      <c r="R31" s="19"/>
    </row>
    <row r="32" spans="1:18" x14ac:dyDescent="0.25">
      <c r="A32" s="284" t="s">
        <v>274</v>
      </c>
      <c r="B32" s="284"/>
      <c r="C32" s="284"/>
      <c r="D32" s="284"/>
      <c r="E32" s="284"/>
      <c r="F32" s="284"/>
      <c r="G32" s="284"/>
      <c r="H32" s="284"/>
      <c r="I32" s="284"/>
      <c r="J32" s="284"/>
      <c r="K32" s="19"/>
      <c r="L32" s="19"/>
      <c r="M32" s="19"/>
      <c r="N32" s="19"/>
      <c r="O32" s="19"/>
      <c r="P32" s="19"/>
      <c r="Q32" s="19"/>
      <c r="R32" s="19"/>
    </row>
    <row r="33" spans="1:12" x14ac:dyDescent="0.25">
      <c r="A33" s="192"/>
      <c r="B33" s="192"/>
      <c r="C33" s="192"/>
      <c r="D33" s="192"/>
      <c r="E33" s="192"/>
      <c r="F33" s="192"/>
      <c r="G33" s="192"/>
      <c r="H33" s="192"/>
      <c r="I33" s="192"/>
      <c r="J33" s="192"/>
      <c r="K33" s="19"/>
      <c r="L33" s="19"/>
    </row>
  </sheetData>
  <mergeCells count="5">
    <mergeCell ref="A1:J1"/>
    <mergeCell ref="A2:J2"/>
    <mergeCell ref="A3:J3"/>
    <mergeCell ref="A31:J31"/>
    <mergeCell ref="A32:J32"/>
  </mergeCells>
  <hyperlinks>
    <hyperlink ref="L1" location="INDEX!A1" display="Back to Index" xr:uid="{1585963B-D544-41EC-A154-B8B009EB022C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FBBD5-222E-439D-9078-5598395A074F}">
  <dimension ref="A1:L63"/>
  <sheetViews>
    <sheetView workbookViewId="0">
      <selection sqref="A1:J1"/>
    </sheetView>
  </sheetViews>
  <sheetFormatPr defaultRowHeight="12.75" x14ac:dyDescent="0.25"/>
  <cols>
    <col min="1" max="1" width="23" style="12" customWidth="1"/>
    <col min="2" max="2" width="46.7109375" style="72" customWidth="1"/>
    <col min="3" max="3" width="6.5703125" style="73" customWidth="1"/>
    <col min="4" max="4" width="7.28515625" style="74" customWidth="1"/>
    <col min="5" max="5" width="11.5703125" style="74" bestFit="1" customWidth="1"/>
    <col min="6" max="6" width="7.5703125" style="74" customWidth="1"/>
    <col min="7" max="7" width="9.7109375" style="74" customWidth="1"/>
    <col min="8" max="8" width="8" style="74" customWidth="1"/>
    <col min="9" max="9" width="7.140625" style="75" customWidth="1"/>
    <col min="10" max="10" width="8.42578125" style="74" customWidth="1"/>
    <col min="11" max="11" width="9.140625" style="12"/>
    <col min="12" max="12" width="12.7109375" style="12" bestFit="1" customWidth="1"/>
    <col min="13" max="16384" width="9.140625" style="12"/>
  </cols>
  <sheetData>
    <row r="1" spans="1:12" s="70" customFormat="1" ht="18.75" customHeight="1" x14ac:dyDescent="0.25">
      <c r="A1" s="286" t="s">
        <v>111</v>
      </c>
      <c r="B1" s="287"/>
      <c r="C1" s="287"/>
      <c r="D1" s="287"/>
      <c r="E1" s="287"/>
      <c r="F1" s="287"/>
      <c r="G1" s="287"/>
      <c r="H1" s="287"/>
      <c r="I1" s="287"/>
      <c r="J1" s="287"/>
      <c r="L1" s="184" t="s">
        <v>269</v>
      </c>
    </row>
    <row r="2" spans="1:12" s="70" customFormat="1" ht="18.75" customHeight="1" x14ac:dyDescent="0.25">
      <c r="A2" s="286" t="s">
        <v>1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2" s="70" customFormat="1" ht="18.75" customHeight="1" x14ac:dyDescent="0.25">
      <c r="A3" s="288" t="s">
        <v>112</v>
      </c>
      <c r="B3" s="288"/>
      <c r="C3" s="288"/>
      <c r="D3" s="288"/>
      <c r="E3" s="288"/>
      <c r="F3" s="288"/>
      <c r="G3" s="288"/>
      <c r="H3" s="288"/>
      <c r="I3" s="288"/>
      <c r="J3" s="288"/>
    </row>
    <row r="4" spans="1:12" s="29" customFormat="1" ht="40.5" customHeight="1" x14ac:dyDescent="0.2">
      <c r="A4" s="83" t="s">
        <v>101</v>
      </c>
      <c r="B4" s="83" t="s">
        <v>52</v>
      </c>
      <c r="C4" s="84" t="s">
        <v>10</v>
      </c>
      <c r="D4" s="84" t="s">
        <v>56</v>
      </c>
      <c r="E4" s="84" t="s">
        <v>113</v>
      </c>
      <c r="F4" s="84" t="s">
        <v>104</v>
      </c>
      <c r="G4" s="84" t="s">
        <v>114</v>
      </c>
      <c r="H4" s="84" t="s">
        <v>115</v>
      </c>
      <c r="I4" s="84" t="s">
        <v>107</v>
      </c>
      <c r="J4" s="84" t="s">
        <v>58</v>
      </c>
    </row>
    <row r="5" spans="1:12" s="71" customFormat="1" ht="15.75" customHeight="1" x14ac:dyDescent="0.25">
      <c r="A5" s="176" t="s">
        <v>59</v>
      </c>
      <c r="B5" s="176" t="s">
        <v>10</v>
      </c>
      <c r="C5" s="176">
        <f>SUM(D5:J5)</f>
        <v>10878</v>
      </c>
      <c r="D5" s="176">
        <f t="shared" ref="D5:J5" si="0">SUM(D6,D15,D29,D43,D55)</f>
        <v>724</v>
      </c>
      <c r="E5" s="176">
        <f t="shared" si="0"/>
        <v>161</v>
      </c>
      <c r="F5" s="176">
        <f t="shared" si="0"/>
        <v>234</v>
      </c>
      <c r="G5" s="176">
        <f t="shared" si="0"/>
        <v>352</v>
      </c>
      <c r="H5" s="176">
        <f t="shared" si="0"/>
        <v>4625</v>
      </c>
      <c r="I5" s="176">
        <f t="shared" si="0"/>
        <v>1087</v>
      </c>
      <c r="J5" s="176">
        <f t="shared" si="0"/>
        <v>3695</v>
      </c>
    </row>
    <row r="6" spans="1:12" ht="15.75" customHeight="1" x14ac:dyDescent="0.25">
      <c r="A6" s="238">
        <v>2017</v>
      </c>
      <c r="B6" s="177" t="s">
        <v>10</v>
      </c>
      <c r="C6" s="176">
        <f t="shared" ref="C6:J6" si="1">SUM(C7:C13)</f>
        <v>1784</v>
      </c>
      <c r="D6" s="176">
        <f t="shared" si="1"/>
        <v>116</v>
      </c>
      <c r="E6" s="176">
        <f t="shared" si="1"/>
        <v>19</v>
      </c>
      <c r="F6" s="176">
        <f t="shared" si="1"/>
        <v>0</v>
      </c>
      <c r="G6" s="176">
        <f t="shared" si="1"/>
        <v>21</v>
      </c>
      <c r="H6" s="176">
        <f t="shared" si="1"/>
        <v>676</v>
      </c>
      <c r="I6" s="176">
        <f t="shared" si="1"/>
        <v>142</v>
      </c>
      <c r="J6" s="176">
        <f t="shared" si="1"/>
        <v>810</v>
      </c>
    </row>
    <row r="7" spans="1:12" ht="15.75" customHeight="1" x14ac:dyDescent="0.25">
      <c r="A7" s="239"/>
      <c r="B7" s="177" t="s">
        <v>85</v>
      </c>
      <c r="C7" s="176">
        <f t="shared" ref="C7:C13" si="2">SUM(D7:J7)</f>
        <v>16</v>
      </c>
      <c r="D7" s="177">
        <v>2</v>
      </c>
      <c r="E7" s="177">
        <v>0</v>
      </c>
      <c r="F7" s="177">
        <v>0</v>
      </c>
      <c r="G7" s="177">
        <v>0</v>
      </c>
      <c r="H7" s="177">
        <v>0</v>
      </c>
      <c r="I7" s="177">
        <v>1</v>
      </c>
      <c r="J7" s="177">
        <v>13</v>
      </c>
    </row>
    <row r="8" spans="1:12" ht="15.75" customHeight="1" x14ac:dyDescent="0.25">
      <c r="A8" s="239"/>
      <c r="B8" s="177" t="s">
        <v>11</v>
      </c>
      <c r="C8" s="176">
        <f t="shared" si="2"/>
        <v>23</v>
      </c>
      <c r="D8" s="177">
        <v>0</v>
      </c>
      <c r="E8" s="177">
        <v>0</v>
      </c>
      <c r="F8" s="177">
        <v>0</v>
      </c>
      <c r="G8" s="177">
        <v>0</v>
      </c>
      <c r="H8" s="177">
        <v>0</v>
      </c>
      <c r="I8" s="177">
        <v>0</v>
      </c>
      <c r="J8" s="177">
        <v>23</v>
      </c>
    </row>
    <row r="9" spans="1:12" ht="15.75" customHeight="1" x14ac:dyDescent="0.25">
      <c r="A9" s="239"/>
      <c r="B9" s="177" t="s">
        <v>21</v>
      </c>
      <c r="C9" s="176">
        <f t="shared" si="2"/>
        <v>687</v>
      </c>
      <c r="D9" s="177">
        <v>61</v>
      </c>
      <c r="E9" s="177">
        <v>7</v>
      </c>
      <c r="F9" s="177">
        <v>0</v>
      </c>
      <c r="G9" s="177">
        <v>16</v>
      </c>
      <c r="H9" s="177">
        <v>403</v>
      </c>
      <c r="I9" s="177">
        <v>36</v>
      </c>
      <c r="J9" s="177">
        <v>164</v>
      </c>
    </row>
    <row r="10" spans="1:12" ht="15.75" customHeight="1" x14ac:dyDescent="0.25">
      <c r="A10" s="239"/>
      <c r="B10" s="177" t="s">
        <v>40</v>
      </c>
      <c r="C10" s="176">
        <f t="shared" si="2"/>
        <v>333</v>
      </c>
      <c r="D10" s="177">
        <v>37</v>
      </c>
      <c r="E10" s="177">
        <v>4</v>
      </c>
      <c r="F10" s="177">
        <v>0</v>
      </c>
      <c r="G10" s="177">
        <v>4</v>
      </c>
      <c r="H10" s="177">
        <v>8</v>
      </c>
      <c r="I10" s="177">
        <v>43</v>
      </c>
      <c r="J10" s="177">
        <v>237</v>
      </c>
    </row>
    <row r="11" spans="1:12" ht="15.75" customHeight="1" x14ac:dyDescent="0.25">
      <c r="A11" s="239"/>
      <c r="B11" s="177" t="s">
        <v>33</v>
      </c>
      <c r="C11" s="176">
        <f t="shared" si="2"/>
        <v>724</v>
      </c>
      <c r="D11" s="177">
        <v>15</v>
      </c>
      <c r="E11" s="177">
        <v>8</v>
      </c>
      <c r="F11" s="177">
        <v>0</v>
      </c>
      <c r="G11" s="177">
        <v>1</v>
      </c>
      <c r="H11" s="177">
        <v>265</v>
      </c>
      <c r="I11" s="177">
        <v>62</v>
      </c>
      <c r="J11" s="177">
        <v>373</v>
      </c>
    </row>
    <row r="12" spans="1:12" s="71" customFormat="1" ht="15.75" customHeight="1" x14ac:dyDescent="0.25">
      <c r="A12" s="239"/>
      <c r="B12" s="177" t="s">
        <v>45</v>
      </c>
      <c r="C12" s="176">
        <f t="shared" si="2"/>
        <v>1</v>
      </c>
      <c r="D12" s="177">
        <v>1</v>
      </c>
      <c r="E12" s="177">
        <v>0</v>
      </c>
      <c r="F12" s="177">
        <v>0</v>
      </c>
      <c r="G12" s="177">
        <v>0</v>
      </c>
      <c r="H12" s="177">
        <v>0</v>
      </c>
      <c r="I12" s="177">
        <v>0</v>
      </c>
      <c r="J12" s="177">
        <v>0</v>
      </c>
    </row>
    <row r="13" spans="1:12" s="71" customFormat="1" ht="15.75" customHeight="1" x14ac:dyDescent="0.25">
      <c r="A13" s="239"/>
      <c r="B13" s="177" t="s">
        <v>116</v>
      </c>
      <c r="C13" s="176">
        <f t="shared" si="2"/>
        <v>0</v>
      </c>
      <c r="D13" s="177">
        <v>0</v>
      </c>
      <c r="E13" s="177">
        <v>0</v>
      </c>
      <c r="F13" s="177">
        <v>0</v>
      </c>
      <c r="G13" s="177">
        <v>0</v>
      </c>
      <c r="H13" s="177">
        <v>0</v>
      </c>
      <c r="I13" s="177">
        <v>0</v>
      </c>
      <c r="J13" s="177">
        <v>0</v>
      </c>
    </row>
    <row r="14" spans="1:12" s="71" customFormat="1" ht="15.75" customHeight="1" x14ac:dyDescent="0.25">
      <c r="A14" s="240"/>
      <c r="B14" s="177" t="s">
        <v>32</v>
      </c>
      <c r="C14" s="176">
        <f>SUM(D14:J14)</f>
        <v>0</v>
      </c>
      <c r="D14" s="177">
        <v>0</v>
      </c>
      <c r="E14" s="177">
        <v>0</v>
      </c>
      <c r="F14" s="177">
        <v>0</v>
      </c>
      <c r="G14" s="177">
        <v>0</v>
      </c>
      <c r="H14" s="177">
        <v>0</v>
      </c>
      <c r="I14" s="177">
        <v>0</v>
      </c>
      <c r="J14" s="177">
        <v>0</v>
      </c>
    </row>
    <row r="15" spans="1:12" ht="15.75" customHeight="1" x14ac:dyDescent="0.25">
      <c r="A15" s="238" t="s">
        <v>82</v>
      </c>
      <c r="B15" s="177" t="s">
        <v>10</v>
      </c>
      <c r="C15" s="176">
        <f>SUM(C16:C28)</f>
        <v>1768</v>
      </c>
      <c r="D15" s="125">
        <f t="shared" ref="D15:I15" si="3">SUM(D16:D28)</f>
        <v>133</v>
      </c>
      <c r="E15" s="125">
        <f t="shared" si="3"/>
        <v>57</v>
      </c>
      <c r="F15" s="125">
        <f t="shared" si="3"/>
        <v>0</v>
      </c>
      <c r="G15" s="125">
        <f t="shared" si="3"/>
        <v>12</v>
      </c>
      <c r="H15" s="125">
        <f t="shared" si="3"/>
        <v>797</v>
      </c>
      <c r="I15" s="125">
        <f t="shared" si="3"/>
        <v>106</v>
      </c>
      <c r="J15" s="125">
        <f>SUM(J16:J28)</f>
        <v>663</v>
      </c>
    </row>
    <row r="16" spans="1:12" ht="15.75" customHeight="1" x14ac:dyDescent="0.25">
      <c r="A16" s="239"/>
      <c r="B16" s="177" t="s">
        <v>85</v>
      </c>
      <c r="C16" s="176">
        <f t="shared" ref="C16:C28" si="4">SUM(D16:J16)</f>
        <v>18</v>
      </c>
      <c r="D16" s="177">
        <v>1</v>
      </c>
      <c r="E16" s="177">
        <v>3</v>
      </c>
      <c r="F16" s="177">
        <v>0</v>
      </c>
      <c r="G16" s="177">
        <v>0</v>
      </c>
      <c r="H16" s="177">
        <v>0</v>
      </c>
      <c r="I16" s="177">
        <v>0</v>
      </c>
      <c r="J16" s="177">
        <v>14</v>
      </c>
    </row>
    <row r="17" spans="1:10" ht="15.75" customHeight="1" x14ac:dyDescent="0.25">
      <c r="A17" s="239"/>
      <c r="B17" s="177" t="s">
        <v>86</v>
      </c>
      <c r="C17" s="176">
        <f t="shared" si="4"/>
        <v>8</v>
      </c>
      <c r="D17" s="177">
        <v>3</v>
      </c>
      <c r="E17" s="177">
        <v>0</v>
      </c>
      <c r="F17" s="177">
        <v>0</v>
      </c>
      <c r="G17" s="177">
        <v>0</v>
      </c>
      <c r="H17" s="177">
        <v>0</v>
      </c>
      <c r="I17" s="177">
        <v>2</v>
      </c>
      <c r="J17" s="177">
        <v>3</v>
      </c>
    </row>
    <row r="18" spans="1:10" ht="15.75" customHeight="1" x14ac:dyDescent="0.25">
      <c r="A18" s="239"/>
      <c r="B18" s="177" t="s">
        <v>117</v>
      </c>
      <c r="C18" s="176">
        <f t="shared" si="4"/>
        <v>0</v>
      </c>
      <c r="D18" s="177">
        <v>0</v>
      </c>
      <c r="E18" s="177">
        <v>0</v>
      </c>
      <c r="F18" s="177">
        <v>0</v>
      </c>
      <c r="G18" s="177">
        <v>0</v>
      </c>
      <c r="H18" s="177">
        <v>0</v>
      </c>
      <c r="I18" s="177">
        <v>0</v>
      </c>
      <c r="J18" s="177">
        <v>0</v>
      </c>
    </row>
    <row r="19" spans="1:10" ht="15.75" customHeight="1" x14ac:dyDescent="0.25">
      <c r="A19" s="239"/>
      <c r="B19" s="177" t="s">
        <v>11</v>
      </c>
      <c r="C19" s="176">
        <f t="shared" si="4"/>
        <v>16</v>
      </c>
      <c r="D19" s="177">
        <v>0</v>
      </c>
      <c r="E19" s="177">
        <v>0</v>
      </c>
      <c r="F19" s="177">
        <v>0</v>
      </c>
      <c r="G19" s="177">
        <v>0</v>
      </c>
      <c r="H19" s="177">
        <v>3</v>
      </c>
      <c r="I19" s="177">
        <v>2</v>
      </c>
      <c r="J19" s="177">
        <v>11</v>
      </c>
    </row>
    <row r="20" spans="1:10" s="71" customFormat="1" ht="15.75" customHeight="1" x14ac:dyDescent="0.25">
      <c r="A20" s="239"/>
      <c r="B20" s="177" t="s">
        <v>90</v>
      </c>
      <c r="C20" s="176">
        <f t="shared" si="4"/>
        <v>3</v>
      </c>
      <c r="D20" s="177">
        <v>0</v>
      </c>
      <c r="E20" s="177">
        <v>0</v>
      </c>
      <c r="F20" s="177">
        <v>0</v>
      </c>
      <c r="G20" s="177">
        <v>0</v>
      </c>
      <c r="H20" s="177">
        <v>0</v>
      </c>
      <c r="I20" s="177">
        <v>0</v>
      </c>
      <c r="J20" s="177">
        <v>3</v>
      </c>
    </row>
    <row r="21" spans="1:10" s="71" customFormat="1" ht="16.5" customHeight="1" x14ac:dyDescent="0.25">
      <c r="A21" s="239"/>
      <c r="B21" s="177" t="s">
        <v>21</v>
      </c>
      <c r="C21" s="176">
        <f t="shared" si="4"/>
        <v>751</v>
      </c>
      <c r="D21" s="177">
        <v>23</v>
      </c>
      <c r="E21" s="177">
        <v>7</v>
      </c>
      <c r="F21" s="177">
        <v>0</v>
      </c>
      <c r="G21" s="177">
        <v>6</v>
      </c>
      <c r="H21" s="177">
        <v>374</v>
      </c>
      <c r="I21" s="177">
        <v>62</v>
      </c>
      <c r="J21" s="177">
        <v>279</v>
      </c>
    </row>
    <row r="22" spans="1:10" x14ac:dyDescent="0.25">
      <c r="A22" s="239"/>
      <c r="B22" s="177" t="s">
        <v>40</v>
      </c>
      <c r="C22" s="176">
        <f t="shared" si="4"/>
        <v>271</v>
      </c>
      <c r="D22" s="177">
        <v>72</v>
      </c>
      <c r="E22" s="177">
        <v>13</v>
      </c>
      <c r="F22" s="177">
        <v>0</v>
      </c>
      <c r="G22" s="177">
        <v>2</v>
      </c>
      <c r="H22" s="177">
        <v>141</v>
      </c>
      <c r="I22" s="177">
        <v>19</v>
      </c>
      <c r="J22" s="177">
        <v>24</v>
      </c>
    </row>
    <row r="23" spans="1:10" x14ac:dyDescent="0.25">
      <c r="A23" s="239"/>
      <c r="B23" s="177" t="s">
        <v>118</v>
      </c>
      <c r="C23" s="176">
        <f t="shared" si="4"/>
        <v>0</v>
      </c>
      <c r="D23" s="177">
        <v>0</v>
      </c>
      <c r="E23" s="177">
        <v>0</v>
      </c>
      <c r="F23" s="177">
        <v>0</v>
      </c>
      <c r="G23" s="177">
        <v>0</v>
      </c>
      <c r="H23" s="177">
        <v>0</v>
      </c>
      <c r="I23" s="177">
        <v>0</v>
      </c>
      <c r="J23" s="177">
        <v>0</v>
      </c>
    </row>
    <row r="24" spans="1:10" ht="15.75" customHeight="1" x14ac:dyDescent="0.25">
      <c r="A24" s="239"/>
      <c r="B24" s="177" t="s">
        <v>119</v>
      </c>
      <c r="C24" s="176">
        <f t="shared" si="4"/>
        <v>0</v>
      </c>
      <c r="D24" s="177">
        <v>0</v>
      </c>
      <c r="E24" s="177">
        <v>0</v>
      </c>
      <c r="F24" s="177">
        <v>0</v>
      </c>
      <c r="G24" s="177">
        <v>0</v>
      </c>
      <c r="H24" s="177">
        <v>0</v>
      </c>
      <c r="I24" s="177">
        <v>0</v>
      </c>
      <c r="J24" s="177">
        <v>0</v>
      </c>
    </row>
    <row r="25" spans="1:10" ht="15.75" customHeight="1" x14ac:dyDescent="0.25">
      <c r="A25" s="239"/>
      <c r="B25" s="177" t="s">
        <v>33</v>
      </c>
      <c r="C25" s="176">
        <f t="shared" si="4"/>
        <v>686</v>
      </c>
      <c r="D25" s="177">
        <v>34</v>
      </c>
      <c r="E25" s="177">
        <v>34</v>
      </c>
      <c r="F25" s="177">
        <v>0</v>
      </c>
      <c r="G25" s="177">
        <v>4</v>
      </c>
      <c r="H25" s="177">
        <v>279</v>
      </c>
      <c r="I25" s="177">
        <v>15</v>
      </c>
      <c r="J25" s="177">
        <v>320</v>
      </c>
    </row>
    <row r="26" spans="1:10" ht="15.75" customHeight="1" x14ac:dyDescent="0.25">
      <c r="A26" s="239"/>
      <c r="B26" s="177" t="s">
        <v>45</v>
      </c>
      <c r="C26" s="176">
        <f t="shared" si="4"/>
        <v>1</v>
      </c>
      <c r="D26" s="177">
        <v>0</v>
      </c>
      <c r="E26" s="177">
        <v>0</v>
      </c>
      <c r="F26" s="177">
        <v>0</v>
      </c>
      <c r="G26" s="177">
        <v>0</v>
      </c>
      <c r="H26" s="177">
        <v>0</v>
      </c>
      <c r="I26" s="177">
        <v>0</v>
      </c>
      <c r="J26" s="177">
        <v>1</v>
      </c>
    </row>
    <row r="27" spans="1:10" ht="24.75" customHeight="1" x14ac:dyDescent="0.25">
      <c r="A27" s="239"/>
      <c r="B27" s="177" t="s">
        <v>48</v>
      </c>
      <c r="C27" s="176">
        <f t="shared" si="4"/>
        <v>11</v>
      </c>
      <c r="D27" s="177">
        <v>0</v>
      </c>
      <c r="E27" s="177">
        <v>0</v>
      </c>
      <c r="F27" s="177">
        <v>0</v>
      </c>
      <c r="G27" s="177">
        <v>0</v>
      </c>
      <c r="H27" s="177">
        <v>0</v>
      </c>
      <c r="I27" s="177">
        <v>4</v>
      </c>
      <c r="J27" s="177">
        <v>7</v>
      </c>
    </row>
    <row r="28" spans="1:10" ht="24.75" customHeight="1" x14ac:dyDescent="0.25">
      <c r="A28" s="240"/>
      <c r="B28" s="108" t="s">
        <v>32</v>
      </c>
      <c r="C28" s="125">
        <f t="shared" si="4"/>
        <v>3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2</v>
      </c>
      <c r="J28" s="108">
        <v>1</v>
      </c>
    </row>
    <row r="29" spans="1:10" ht="23.25" customHeight="1" x14ac:dyDescent="0.25">
      <c r="A29" s="236" t="s">
        <v>83</v>
      </c>
      <c r="B29" s="177" t="s">
        <v>10</v>
      </c>
      <c r="C29" s="176">
        <f t="shared" ref="C29:J29" si="5">SUM(C30:C42)</f>
        <v>2136</v>
      </c>
      <c r="D29" s="176">
        <f t="shared" si="5"/>
        <v>180</v>
      </c>
      <c r="E29" s="176">
        <f t="shared" si="5"/>
        <v>23</v>
      </c>
      <c r="F29" s="176">
        <f t="shared" si="5"/>
        <v>0</v>
      </c>
      <c r="G29" s="176">
        <f t="shared" si="5"/>
        <v>24</v>
      </c>
      <c r="H29" s="176">
        <f t="shared" si="5"/>
        <v>1117</v>
      </c>
      <c r="I29" s="176">
        <f t="shared" si="5"/>
        <v>216</v>
      </c>
      <c r="J29" s="176">
        <f t="shared" si="5"/>
        <v>576</v>
      </c>
    </row>
    <row r="30" spans="1:10" ht="15.75" customHeight="1" x14ac:dyDescent="0.25">
      <c r="A30" s="289"/>
      <c r="B30" s="177" t="s">
        <v>86</v>
      </c>
      <c r="C30" s="176">
        <f t="shared" ref="C30:C42" si="6">SUM(D30:J30)</f>
        <v>4</v>
      </c>
      <c r="D30" s="177">
        <v>0</v>
      </c>
      <c r="E30" s="177">
        <v>1</v>
      </c>
      <c r="F30" s="177">
        <v>0</v>
      </c>
      <c r="G30" s="177">
        <v>0</v>
      </c>
      <c r="H30" s="177">
        <v>0</v>
      </c>
      <c r="I30" s="177">
        <v>1</v>
      </c>
      <c r="J30" s="177">
        <v>2</v>
      </c>
    </row>
    <row r="31" spans="1:10" ht="15.75" customHeight="1" x14ac:dyDescent="0.25">
      <c r="A31" s="289"/>
      <c r="B31" s="177" t="s">
        <v>117</v>
      </c>
      <c r="C31" s="176">
        <f t="shared" si="6"/>
        <v>0</v>
      </c>
      <c r="D31" s="177">
        <v>0</v>
      </c>
      <c r="E31" s="177">
        <v>0</v>
      </c>
      <c r="F31" s="177">
        <v>0</v>
      </c>
      <c r="G31" s="177">
        <v>0</v>
      </c>
      <c r="H31" s="177">
        <v>0</v>
      </c>
      <c r="I31" s="177">
        <v>0</v>
      </c>
      <c r="J31" s="177">
        <v>0</v>
      </c>
    </row>
    <row r="32" spans="1:10" ht="15.75" customHeight="1" x14ac:dyDescent="0.25">
      <c r="A32" s="289"/>
      <c r="B32" s="177" t="s">
        <v>11</v>
      </c>
      <c r="C32" s="176">
        <f t="shared" si="6"/>
        <v>47</v>
      </c>
      <c r="D32" s="177">
        <v>3</v>
      </c>
      <c r="E32" s="177">
        <v>0</v>
      </c>
      <c r="F32" s="177">
        <v>0</v>
      </c>
      <c r="G32" s="177">
        <v>0</v>
      </c>
      <c r="H32" s="177">
        <v>44</v>
      </c>
      <c r="I32" s="177">
        <v>0</v>
      </c>
      <c r="J32" s="177">
        <v>0</v>
      </c>
    </row>
    <row r="33" spans="1:10" ht="15.75" customHeight="1" x14ac:dyDescent="0.25">
      <c r="A33" s="289"/>
      <c r="B33" s="177" t="s">
        <v>120</v>
      </c>
      <c r="C33" s="176">
        <f t="shared" si="6"/>
        <v>0</v>
      </c>
      <c r="D33" s="177">
        <v>0</v>
      </c>
      <c r="E33" s="177">
        <v>0</v>
      </c>
      <c r="F33" s="177">
        <v>0</v>
      </c>
      <c r="G33" s="177">
        <v>0</v>
      </c>
      <c r="H33" s="177">
        <v>0</v>
      </c>
      <c r="I33" s="177">
        <v>0</v>
      </c>
      <c r="J33" s="177">
        <v>0</v>
      </c>
    </row>
    <row r="34" spans="1:10" ht="15.75" customHeight="1" x14ac:dyDescent="0.25">
      <c r="A34" s="289"/>
      <c r="B34" s="177" t="s">
        <v>90</v>
      </c>
      <c r="C34" s="176">
        <f t="shared" si="6"/>
        <v>0</v>
      </c>
      <c r="D34" s="177">
        <v>0</v>
      </c>
      <c r="E34" s="177">
        <v>0</v>
      </c>
      <c r="F34" s="177">
        <v>0</v>
      </c>
      <c r="G34" s="177">
        <v>0</v>
      </c>
      <c r="H34" s="177">
        <v>0</v>
      </c>
      <c r="I34" s="177">
        <v>0</v>
      </c>
      <c r="J34" s="177">
        <v>0</v>
      </c>
    </row>
    <row r="35" spans="1:10" ht="15.75" customHeight="1" x14ac:dyDescent="0.25">
      <c r="A35" s="289"/>
      <c r="B35" s="177" t="s">
        <v>21</v>
      </c>
      <c r="C35" s="176">
        <f t="shared" si="6"/>
        <v>733</v>
      </c>
      <c r="D35" s="177">
        <v>49</v>
      </c>
      <c r="E35" s="177">
        <v>3</v>
      </c>
      <c r="F35" s="177">
        <v>0</v>
      </c>
      <c r="G35" s="177">
        <v>14</v>
      </c>
      <c r="H35" s="177">
        <v>375</v>
      </c>
      <c r="I35" s="177">
        <v>61</v>
      </c>
      <c r="J35" s="177">
        <v>231</v>
      </c>
    </row>
    <row r="36" spans="1:10" ht="15.75" customHeight="1" x14ac:dyDescent="0.25">
      <c r="A36" s="289"/>
      <c r="B36" s="177" t="s">
        <v>40</v>
      </c>
      <c r="C36" s="176">
        <f t="shared" si="6"/>
        <v>369</v>
      </c>
      <c r="D36" s="177">
        <v>95</v>
      </c>
      <c r="E36" s="177">
        <v>9</v>
      </c>
      <c r="F36" s="177">
        <v>0</v>
      </c>
      <c r="G36" s="177">
        <v>0</v>
      </c>
      <c r="H36" s="177">
        <v>204</v>
      </c>
      <c r="I36" s="177">
        <v>34</v>
      </c>
      <c r="J36" s="177">
        <v>27</v>
      </c>
    </row>
    <row r="37" spans="1:10" ht="15.75" customHeight="1" x14ac:dyDescent="0.25">
      <c r="A37" s="289"/>
      <c r="B37" s="177" t="s">
        <v>119</v>
      </c>
      <c r="C37" s="176">
        <f t="shared" si="6"/>
        <v>0</v>
      </c>
      <c r="D37" s="177">
        <v>0</v>
      </c>
      <c r="E37" s="177">
        <v>0</v>
      </c>
      <c r="F37" s="177">
        <v>0</v>
      </c>
      <c r="G37" s="177">
        <v>0</v>
      </c>
      <c r="H37" s="177">
        <v>0</v>
      </c>
      <c r="I37" s="177">
        <v>0</v>
      </c>
      <c r="J37" s="177">
        <v>0</v>
      </c>
    </row>
    <row r="38" spans="1:10" ht="15.75" customHeight="1" x14ac:dyDescent="0.25">
      <c r="A38" s="289"/>
      <c r="B38" s="177" t="s">
        <v>33</v>
      </c>
      <c r="C38" s="176">
        <f t="shared" si="6"/>
        <v>978</v>
      </c>
      <c r="D38" s="177">
        <v>33</v>
      </c>
      <c r="E38" s="177">
        <v>10</v>
      </c>
      <c r="F38" s="177">
        <v>0</v>
      </c>
      <c r="G38" s="177">
        <v>10</v>
      </c>
      <c r="H38" s="177">
        <v>494</v>
      </c>
      <c r="I38" s="177">
        <v>119</v>
      </c>
      <c r="J38" s="177">
        <v>312</v>
      </c>
    </row>
    <row r="39" spans="1:10" ht="15.75" customHeight="1" x14ac:dyDescent="0.25">
      <c r="A39" s="289"/>
      <c r="B39" s="177" t="s">
        <v>45</v>
      </c>
      <c r="C39" s="176">
        <f t="shared" si="6"/>
        <v>0</v>
      </c>
      <c r="D39" s="177">
        <v>0</v>
      </c>
      <c r="E39" s="177">
        <v>0</v>
      </c>
      <c r="F39" s="177">
        <v>0</v>
      </c>
      <c r="G39" s="177">
        <v>0</v>
      </c>
      <c r="H39" s="177">
        <v>0</v>
      </c>
      <c r="I39" s="177">
        <v>0</v>
      </c>
      <c r="J39" s="177">
        <v>0</v>
      </c>
    </row>
    <row r="40" spans="1:10" ht="15.75" customHeight="1" x14ac:dyDescent="0.25">
      <c r="A40" s="289"/>
      <c r="B40" s="177" t="s">
        <v>121</v>
      </c>
      <c r="C40" s="176">
        <f t="shared" si="6"/>
        <v>0</v>
      </c>
      <c r="D40" s="177">
        <v>0</v>
      </c>
      <c r="E40" s="177">
        <v>0</v>
      </c>
      <c r="F40" s="177">
        <v>0</v>
      </c>
      <c r="G40" s="177">
        <v>0</v>
      </c>
      <c r="H40" s="177">
        <v>0</v>
      </c>
      <c r="I40" s="177">
        <v>0</v>
      </c>
      <c r="J40" s="177">
        <v>0</v>
      </c>
    </row>
    <row r="41" spans="1:10" ht="15.75" customHeight="1" x14ac:dyDescent="0.25">
      <c r="A41" s="289"/>
      <c r="B41" s="177" t="s">
        <v>122</v>
      </c>
      <c r="C41" s="176">
        <f t="shared" si="6"/>
        <v>0</v>
      </c>
      <c r="D41" s="177">
        <v>0</v>
      </c>
      <c r="E41" s="177">
        <v>0</v>
      </c>
      <c r="F41" s="177">
        <v>0</v>
      </c>
      <c r="G41" s="177">
        <v>0</v>
      </c>
      <c r="H41" s="177">
        <v>0</v>
      </c>
      <c r="I41" s="177">
        <v>0</v>
      </c>
      <c r="J41" s="177">
        <v>0</v>
      </c>
    </row>
    <row r="42" spans="1:10" ht="15.75" customHeight="1" x14ac:dyDescent="0.25">
      <c r="A42" s="289"/>
      <c r="B42" s="177" t="s">
        <v>48</v>
      </c>
      <c r="C42" s="176">
        <f t="shared" si="6"/>
        <v>5</v>
      </c>
      <c r="D42" s="177">
        <v>0</v>
      </c>
      <c r="E42" s="177">
        <v>0</v>
      </c>
      <c r="F42" s="177">
        <v>0</v>
      </c>
      <c r="G42" s="177">
        <v>0</v>
      </c>
      <c r="H42" s="177">
        <v>0</v>
      </c>
      <c r="I42" s="177">
        <v>1</v>
      </c>
      <c r="J42" s="177">
        <v>4</v>
      </c>
    </row>
    <row r="43" spans="1:10" ht="15.75" customHeight="1" x14ac:dyDescent="0.25">
      <c r="A43" s="290" t="s">
        <v>7</v>
      </c>
      <c r="B43" s="108" t="s">
        <v>10</v>
      </c>
      <c r="C43" s="125">
        <f>SUM(D43:J43)</f>
        <v>2553</v>
      </c>
      <c r="D43" s="125">
        <f t="shared" ref="D43:I43" si="7">SUM(D44:D54)</f>
        <v>156</v>
      </c>
      <c r="E43" s="125">
        <f t="shared" si="7"/>
        <v>31</v>
      </c>
      <c r="F43" s="125">
        <f t="shared" si="7"/>
        <v>234</v>
      </c>
      <c r="G43" s="125">
        <f t="shared" si="7"/>
        <v>231</v>
      </c>
      <c r="H43" s="125">
        <f t="shared" si="7"/>
        <v>867</v>
      </c>
      <c r="I43" s="125">
        <f t="shared" si="7"/>
        <v>207</v>
      </c>
      <c r="J43" s="125">
        <f>SUM(J44:J54)</f>
        <v>827</v>
      </c>
    </row>
    <row r="44" spans="1:10" ht="15.75" customHeight="1" x14ac:dyDescent="0.25">
      <c r="A44" s="291"/>
      <c r="B44" s="108" t="s">
        <v>11</v>
      </c>
      <c r="C44" s="125">
        <f t="shared" ref="C44:C54" si="8">SUM(D44:J44)</f>
        <v>186</v>
      </c>
      <c r="D44" s="108">
        <v>15</v>
      </c>
      <c r="E44" s="108">
        <v>7</v>
      </c>
      <c r="F44" s="108">
        <v>0</v>
      </c>
      <c r="G44" s="108">
        <v>1</v>
      </c>
      <c r="H44" s="108">
        <v>143</v>
      </c>
      <c r="I44" s="108">
        <v>7</v>
      </c>
      <c r="J44" s="108">
        <v>13</v>
      </c>
    </row>
    <row r="45" spans="1:10" ht="15.75" customHeight="1" x14ac:dyDescent="0.25">
      <c r="A45" s="291"/>
      <c r="B45" s="108" t="s">
        <v>120</v>
      </c>
      <c r="C45" s="125">
        <f t="shared" si="8"/>
        <v>0</v>
      </c>
      <c r="D45" s="108">
        <v>0</v>
      </c>
      <c r="E45" s="108">
        <v>0</v>
      </c>
      <c r="F45" s="108">
        <v>0</v>
      </c>
      <c r="G45" s="108">
        <v>0</v>
      </c>
      <c r="H45" s="108">
        <v>0</v>
      </c>
      <c r="I45" s="108">
        <v>0</v>
      </c>
      <c r="J45" s="108">
        <v>0</v>
      </c>
    </row>
    <row r="46" spans="1:10" ht="15.75" customHeight="1" x14ac:dyDescent="0.25">
      <c r="A46" s="291"/>
      <c r="B46" s="108" t="s">
        <v>90</v>
      </c>
      <c r="C46" s="125">
        <f t="shared" si="8"/>
        <v>0</v>
      </c>
      <c r="D46" s="108">
        <v>0</v>
      </c>
      <c r="E46" s="108">
        <v>0</v>
      </c>
      <c r="F46" s="108">
        <v>0</v>
      </c>
      <c r="G46" s="108">
        <v>0</v>
      </c>
      <c r="H46" s="108">
        <v>0</v>
      </c>
      <c r="I46" s="108">
        <v>0</v>
      </c>
      <c r="J46" s="108">
        <v>0</v>
      </c>
    </row>
    <row r="47" spans="1:10" ht="15.75" customHeight="1" x14ac:dyDescent="0.25">
      <c r="A47" s="291"/>
      <c r="B47" s="108" t="s">
        <v>21</v>
      </c>
      <c r="C47" s="125">
        <f t="shared" si="8"/>
        <v>1291</v>
      </c>
      <c r="D47" s="108">
        <v>19</v>
      </c>
      <c r="E47" s="108">
        <v>7</v>
      </c>
      <c r="F47" s="108">
        <v>211</v>
      </c>
      <c r="G47" s="108">
        <v>184</v>
      </c>
      <c r="H47" s="108">
        <v>273</v>
      </c>
      <c r="I47" s="108">
        <v>69</v>
      </c>
      <c r="J47" s="108">
        <v>528</v>
      </c>
    </row>
    <row r="48" spans="1:10" ht="15.75" customHeight="1" x14ac:dyDescent="0.25">
      <c r="A48" s="291"/>
      <c r="B48" s="108" t="s">
        <v>123</v>
      </c>
      <c r="C48" s="125">
        <f t="shared" si="8"/>
        <v>0</v>
      </c>
      <c r="D48" s="108">
        <v>0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</row>
    <row r="49" spans="1:10" ht="15.75" customHeight="1" x14ac:dyDescent="0.25">
      <c r="A49" s="291"/>
      <c r="B49" s="108" t="s">
        <v>40</v>
      </c>
      <c r="C49" s="125">
        <f t="shared" si="8"/>
        <v>243</v>
      </c>
      <c r="D49" s="108">
        <v>90</v>
      </c>
      <c r="E49" s="108">
        <v>7</v>
      </c>
      <c r="F49" s="108">
        <v>23</v>
      </c>
      <c r="G49" s="108">
        <v>38</v>
      </c>
      <c r="H49" s="108">
        <v>23</v>
      </c>
      <c r="I49" s="108">
        <v>16</v>
      </c>
      <c r="J49" s="108">
        <v>46</v>
      </c>
    </row>
    <row r="50" spans="1:10" ht="15.75" customHeight="1" x14ac:dyDescent="0.25">
      <c r="A50" s="291"/>
      <c r="B50" s="108" t="s">
        <v>118</v>
      </c>
      <c r="C50" s="125">
        <f t="shared" si="8"/>
        <v>0</v>
      </c>
      <c r="D50" s="108">
        <v>0</v>
      </c>
      <c r="E50" s="108">
        <v>0</v>
      </c>
      <c r="F50" s="108">
        <v>0</v>
      </c>
      <c r="G50" s="108">
        <v>0</v>
      </c>
      <c r="H50" s="108">
        <v>0</v>
      </c>
      <c r="I50" s="108">
        <v>0</v>
      </c>
      <c r="J50" s="108">
        <v>0</v>
      </c>
    </row>
    <row r="51" spans="1:10" ht="15.75" customHeight="1" x14ac:dyDescent="0.25">
      <c r="A51" s="291"/>
      <c r="B51" s="108" t="s">
        <v>119</v>
      </c>
      <c r="C51" s="125">
        <f t="shared" si="8"/>
        <v>0</v>
      </c>
      <c r="D51" s="108">
        <v>0</v>
      </c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</row>
    <row r="52" spans="1:10" ht="15.75" customHeight="1" x14ac:dyDescent="0.25">
      <c r="A52" s="291"/>
      <c r="B52" s="108" t="s">
        <v>33</v>
      </c>
      <c r="C52" s="125">
        <f t="shared" si="8"/>
        <v>826</v>
      </c>
      <c r="D52" s="108">
        <v>32</v>
      </c>
      <c r="E52" s="108">
        <v>10</v>
      </c>
      <c r="F52" s="108">
        <v>0</v>
      </c>
      <c r="G52" s="108">
        <v>6</v>
      </c>
      <c r="H52" s="108">
        <v>427</v>
      </c>
      <c r="I52" s="108">
        <v>115</v>
      </c>
      <c r="J52" s="108">
        <v>236</v>
      </c>
    </row>
    <row r="53" spans="1:10" ht="15.75" customHeight="1" x14ac:dyDescent="0.25">
      <c r="A53" s="291"/>
      <c r="B53" s="108" t="s">
        <v>45</v>
      </c>
      <c r="C53" s="125">
        <f t="shared" si="8"/>
        <v>1</v>
      </c>
      <c r="D53" s="108">
        <v>0</v>
      </c>
      <c r="E53" s="108">
        <v>0</v>
      </c>
      <c r="F53" s="108">
        <v>0</v>
      </c>
      <c r="G53" s="108">
        <v>0</v>
      </c>
      <c r="H53" s="108">
        <v>1</v>
      </c>
      <c r="I53" s="108">
        <v>0</v>
      </c>
      <c r="J53" s="108">
        <v>0</v>
      </c>
    </row>
    <row r="54" spans="1:10" ht="15.75" customHeight="1" x14ac:dyDescent="0.25">
      <c r="A54" s="291"/>
      <c r="B54" s="108" t="s">
        <v>48</v>
      </c>
      <c r="C54" s="125">
        <f t="shared" si="8"/>
        <v>6</v>
      </c>
      <c r="D54" s="108">
        <v>0</v>
      </c>
      <c r="E54" s="108">
        <v>0</v>
      </c>
      <c r="F54" s="108">
        <v>0</v>
      </c>
      <c r="G54" s="108">
        <v>2</v>
      </c>
      <c r="H54" s="108">
        <v>0</v>
      </c>
      <c r="I54" s="108">
        <v>0</v>
      </c>
      <c r="J54" s="108">
        <v>4</v>
      </c>
    </row>
    <row r="55" spans="1:10" ht="15.75" customHeight="1" x14ac:dyDescent="0.25">
      <c r="A55" s="292" t="s">
        <v>8</v>
      </c>
      <c r="B55" s="177" t="s">
        <v>10</v>
      </c>
      <c r="C55" s="176">
        <f t="shared" ref="C55:I55" si="9">SUM(C56:C61)</f>
        <v>2637</v>
      </c>
      <c r="D55" s="176">
        <f t="shared" si="9"/>
        <v>139</v>
      </c>
      <c r="E55" s="176">
        <f t="shared" si="9"/>
        <v>31</v>
      </c>
      <c r="F55" s="176">
        <f t="shared" si="9"/>
        <v>0</v>
      </c>
      <c r="G55" s="176">
        <f t="shared" si="9"/>
        <v>64</v>
      </c>
      <c r="H55" s="176">
        <f t="shared" si="9"/>
        <v>1168</v>
      </c>
      <c r="I55" s="176">
        <f t="shared" si="9"/>
        <v>416</v>
      </c>
      <c r="J55" s="176">
        <f>SUM(J56:J61)</f>
        <v>819</v>
      </c>
    </row>
    <row r="56" spans="1:10" ht="15.75" customHeight="1" x14ac:dyDescent="0.25">
      <c r="A56" s="293"/>
      <c r="B56" s="177" t="s">
        <v>11</v>
      </c>
      <c r="C56" s="176">
        <f t="shared" ref="C56:C61" si="10">SUM(D56:J56)</f>
        <v>156</v>
      </c>
      <c r="D56" s="177">
        <v>1</v>
      </c>
      <c r="E56" s="177">
        <v>2</v>
      </c>
      <c r="F56" s="177">
        <v>0</v>
      </c>
      <c r="G56" s="177">
        <v>2</v>
      </c>
      <c r="H56" s="177">
        <v>133</v>
      </c>
      <c r="I56" s="177">
        <v>3</v>
      </c>
      <c r="J56" s="177">
        <v>15</v>
      </c>
    </row>
    <row r="57" spans="1:10" ht="15.75" customHeight="1" x14ac:dyDescent="0.25">
      <c r="A57" s="293"/>
      <c r="B57" s="177" t="s">
        <v>21</v>
      </c>
      <c r="C57" s="176">
        <f t="shared" si="10"/>
        <v>772</v>
      </c>
      <c r="D57" s="177">
        <v>12</v>
      </c>
      <c r="E57" s="177">
        <v>9</v>
      </c>
      <c r="F57" s="177">
        <v>0</v>
      </c>
      <c r="G57" s="177">
        <v>45</v>
      </c>
      <c r="H57" s="177">
        <v>367</v>
      </c>
      <c r="I57" s="177">
        <v>78</v>
      </c>
      <c r="J57" s="177">
        <v>261</v>
      </c>
    </row>
    <row r="58" spans="1:10" ht="15.75" customHeight="1" x14ac:dyDescent="0.25">
      <c r="A58" s="293"/>
      <c r="B58" s="177" t="s">
        <v>123</v>
      </c>
      <c r="C58" s="176">
        <f t="shared" si="10"/>
        <v>0</v>
      </c>
      <c r="D58" s="177">
        <v>0</v>
      </c>
      <c r="E58" s="177">
        <v>0</v>
      </c>
      <c r="F58" s="177">
        <v>0</v>
      </c>
      <c r="G58" s="177">
        <v>0</v>
      </c>
      <c r="H58" s="177">
        <v>0</v>
      </c>
      <c r="I58" s="177">
        <v>0</v>
      </c>
      <c r="J58" s="177">
        <v>0</v>
      </c>
    </row>
    <row r="59" spans="1:10" ht="15.75" customHeight="1" x14ac:dyDescent="0.25">
      <c r="A59" s="293"/>
      <c r="B59" s="87" t="s">
        <v>40</v>
      </c>
      <c r="C59" s="99">
        <f t="shared" si="10"/>
        <v>168</v>
      </c>
      <c r="D59" s="87">
        <v>86</v>
      </c>
      <c r="E59" s="87">
        <v>0</v>
      </c>
      <c r="F59" s="87">
        <v>0</v>
      </c>
      <c r="G59" s="87">
        <v>1</v>
      </c>
      <c r="H59" s="87">
        <v>50</v>
      </c>
      <c r="I59" s="87">
        <v>24</v>
      </c>
      <c r="J59" s="87">
        <v>7</v>
      </c>
    </row>
    <row r="60" spans="1:10" ht="15.75" customHeight="1" x14ac:dyDescent="0.25">
      <c r="A60" s="293"/>
      <c r="B60" s="131" t="s">
        <v>33</v>
      </c>
      <c r="C60" s="132">
        <f t="shared" si="10"/>
        <v>1517</v>
      </c>
      <c r="D60" s="131">
        <v>40</v>
      </c>
      <c r="E60" s="131">
        <v>20</v>
      </c>
      <c r="F60" s="131">
        <v>0</v>
      </c>
      <c r="G60" s="131">
        <v>16</v>
      </c>
      <c r="H60" s="131">
        <v>607</v>
      </c>
      <c r="I60" s="131">
        <v>310</v>
      </c>
      <c r="J60" s="131">
        <v>524</v>
      </c>
    </row>
    <row r="61" spans="1:10" ht="15.75" customHeight="1" x14ac:dyDescent="0.25">
      <c r="A61" s="293"/>
      <c r="B61" s="202" t="s">
        <v>32</v>
      </c>
      <c r="C61" s="203">
        <f t="shared" si="10"/>
        <v>24</v>
      </c>
      <c r="D61" s="202">
        <v>0</v>
      </c>
      <c r="E61" s="202">
        <v>0</v>
      </c>
      <c r="F61" s="202">
        <v>0</v>
      </c>
      <c r="G61" s="202">
        <v>0</v>
      </c>
      <c r="H61" s="202">
        <v>11</v>
      </c>
      <c r="I61" s="202">
        <v>1</v>
      </c>
      <c r="J61" s="202">
        <v>12</v>
      </c>
    </row>
    <row r="62" spans="1:10" ht="29.25" customHeight="1" x14ac:dyDescent="0.25">
      <c r="A62" s="285" t="s">
        <v>275</v>
      </c>
      <c r="B62" s="285"/>
      <c r="C62" s="285"/>
      <c r="D62" s="285"/>
      <c r="E62" s="285"/>
      <c r="F62" s="285"/>
      <c r="G62" s="285"/>
      <c r="H62" s="285"/>
      <c r="I62" s="285"/>
      <c r="J62" s="285"/>
    </row>
    <row r="63" spans="1:10" ht="15.75" customHeight="1" x14ac:dyDescent="0.25">
      <c r="A63" s="198"/>
      <c r="B63" s="199"/>
      <c r="C63" s="200"/>
      <c r="D63" s="201"/>
      <c r="E63" s="201"/>
      <c r="F63" s="201"/>
      <c r="G63" s="201"/>
      <c r="H63" s="201"/>
      <c r="I63" s="196"/>
      <c r="J63" s="201"/>
    </row>
  </sheetData>
  <mergeCells count="9">
    <mergeCell ref="A62:J62"/>
    <mergeCell ref="A1:J1"/>
    <mergeCell ref="A2:J2"/>
    <mergeCell ref="A3:J3"/>
    <mergeCell ref="A6:A14"/>
    <mergeCell ref="A29:A42"/>
    <mergeCell ref="A43:A54"/>
    <mergeCell ref="A15:A28"/>
    <mergeCell ref="A55:A61"/>
  </mergeCells>
  <hyperlinks>
    <hyperlink ref="L1" location="INDEX!A1" display="Back to Index" xr:uid="{F40C0892-8435-4C02-943D-5D48BB4E0A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33994-4300-4146-9574-F3AA3FC5F3FA}">
  <dimension ref="A1:K90"/>
  <sheetViews>
    <sheetView workbookViewId="0">
      <pane ySplit="4" topLeftCell="A71" activePane="bottomLeft" state="frozen"/>
      <selection pane="bottomLeft" sqref="A1:I1"/>
    </sheetView>
  </sheetViews>
  <sheetFormatPr defaultRowHeight="15" x14ac:dyDescent="0.25"/>
  <cols>
    <col min="1" max="1" width="22.42578125" style="19" customWidth="1"/>
    <col min="2" max="2" width="6.7109375" style="19" customWidth="1"/>
    <col min="3" max="3" width="7.7109375" style="19" bestFit="1" customWidth="1"/>
    <col min="4" max="4" width="12.140625" style="19" customWidth="1"/>
    <col min="5" max="5" width="9.28515625" style="19" customWidth="1"/>
    <col min="6" max="6" width="10.7109375" style="19" customWidth="1"/>
    <col min="7" max="7" width="9.28515625" style="19" customWidth="1"/>
    <col min="8" max="8" width="8.140625" style="19" customWidth="1"/>
    <col min="9" max="9" width="6.7109375" style="19" customWidth="1"/>
    <col min="10" max="10" width="9.140625" style="19"/>
    <col min="11" max="11" width="12.7109375" style="19" bestFit="1" customWidth="1"/>
    <col min="12" max="16384" width="9.140625" style="19"/>
  </cols>
  <sheetData>
    <row r="1" spans="1:11" ht="18.75" x14ac:dyDescent="0.25">
      <c r="A1" s="294" t="s">
        <v>124</v>
      </c>
      <c r="B1" s="294"/>
      <c r="C1" s="294"/>
      <c r="D1" s="294"/>
      <c r="E1" s="294"/>
      <c r="F1" s="294"/>
      <c r="G1" s="294"/>
      <c r="H1" s="294"/>
      <c r="I1" s="294"/>
      <c r="K1" s="184" t="s">
        <v>269</v>
      </c>
    </row>
    <row r="2" spans="1:11" ht="15" customHeight="1" x14ac:dyDescent="0.25">
      <c r="A2" s="216" t="s">
        <v>1</v>
      </c>
      <c r="B2" s="216"/>
      <c r="C2" s="216"/>
      <c r="D2" s="216"/>
      <c r="E2" s="216"/>
      <c r="F2" s="216"/>
      <c r="G2" s="216"/>
      <c r="H2" s="216"/>
      <c r="I2" s="216"/>
    </row>
    <row r="3" spans="1:11" ht="18.75" x14ac:dyDescent="0.25">
      <c r="A3" s="218" t="s">
        <v>125</v>
      </c>
      <c r="B3" s="218"/>
      <c r="C3" s="218"/>
      <c r="D3" s="218"/>
      <c r="E3" s="218"/>
      <c r="F3" s="218"/>
      <c r="G3" s="218"/>
      <c r="H3" s="218"/>
      <c r="I3" s="218"/>
    </row>
    <row r="4" spans="1:11" ht="36" customHeight="1" x14ac:dyDescent="0.25">
      <c r="A4" s="23" t="s">
        <v>126</v>
      </c>
      <c r="B4" s="24" t="s">
        <v>10</v>
      </c>
      <c r="C4" s="24" t="s">
        <v>56</v>
      </c>
      <c r="D4" s="85" t="s">
        <v>113</v>
      </c>
      <c r="E4" s="85" t="s">
        <v>114</v>
      </c>
      <c r="F4" s="24" t="s">
        <v>104</v>
      </c>
      <c r="G4" s="24" t="s">
        <v>107</v>
      </c>
      <c r="H4" s="85" t="s">
        <v>115</v>
      </c>
      <c r="I4" s="24" t="s">
        <v>58</v>
      </c>
    </row>
    <row r="5" spans="1:11" ht="20.25" customHeight="1" x14ac:dyDescent="0.25">
      <c r="A5" s="93" t="s">
        <v>59</v>
      </c>
      <c r="B5" s="103">
        <f t="shared" ref="B5:I5" si="0">SUM(B6,B18,B33,B54,B70,B76,B90)</f>
        <v>2637</v>
      </c>
      <c r="C5" s="103">
        <f t="shared" si="0"/>
        <v>139</v>
      </c>
      <c r="D5" s="103">
        <f t="shared" si="0"/>
        <v>31</v>
      </c>
      <c r="E5" s="103">
        <f t="shared" si="0"/>
        <v>64</v>
      </c>
      <c r="F5" s="103">
        <f t="shared" si="0"/>
        <v>0</v>
      </c>
      <c r="G5" s="103">
        <f t="shared" si="0"/>
        <v>416</v>
      </c>
      <c r="H5" s="103">
        <f t="shared" si="0"/>
        <v>1168</v>
      </c>
      <c r="I5" s="103">
        <f t="shared" si="0"/>
        <v>819</v>
      </c>
    </row>
    <row r="6" spans="1:11" x14ac:dyDescent="0.25">
      <c r="A6" s="89" t="s">
        <v>127</v>
      </c>
      <c r="B6" s="102">
        <f t="shared" ref="B6:H6" si="1">SUM(B7,B14)</f>
        <v>46</v>
      </c>
      <c r="C6" s="102">
        <f t="shared" si="1"/>
        <v>9</v>
      </c>
      <c r="D6" s="102">
        <f t="shared" si="1"/>
        <v>3</v>
      </c>
      <c r="E6" s="102">
        <f t="shared" si="1"/>
        <v>0</v>
      </c>
      <c r="F6" s="102">
        <f t="shared" si="1"/>
        <v>0</v>
      </c>
      <c r="G6" s="102">
        <f t="shared" si="1"/>
        <v>7</v>
      </c>
      <c r="H6" s="102">
        <f t="shared" si="1"/>
        <v>19</v>
      </c>
      <c r="I6" s="102">
        <f>SUM(I7,I14)</f>
        <v>8</v>
      </c>
    </row>
    <row r="7" spans="1:11" x14ac:dyDescent="0.25">
      <c r="A7" s="91" t="s">
        <v>128</v>
      </c>
      <c r="B7" s="102">
        <f t="shared" ref="B7:H7" si="2">SUM(B8:B13)</f>
        <v>12</v>
      </c>
      <c r="C7" s="102">
        <f t="shared" si="2"/>
        <v>6</v>
      </c>
      <c r="D7" s="102">
        <f t="shared" si="2"/>
        <v>0</v>
      </c>
      <c r="E7" s="102">
        <f t="shared" si="2"/>
        <v>0</v>
      </c>
      <c r="F7" s="102">
        <f t="shared" si="2"/>
        <v>0</v>
      </c>
      <c r="G7" s="102">
        <f t="shared" si="2"/>
        <v>0</v>
      </c>
      <c r="H7" s="102">
        <f t="shared" si="2"/>
        <v>3</v>
      </c>
      <c r="I7" s="102">
        <f>SUM(I8:I13)</f>
        <v>3</v>
      </c>
    </row>
    <row r="8" spans="1:11" x14ac:dyDescent="0.25">
      <c r="A8" s="92" t="s">
        <v>129</v>
      </c>
      <c r="B8" s="93">
        <f t="shared" ref="B8:B13" si="3">SUM(C8:I8)</f>
        <v>2</v>
      </c>
      <c r="C8" s="97">
        <v>0</v>
      </c>
      <c r="D8" s="94">
        <v>0</v>
      </c>
      <c r="E8" s="94">
        <v>0</v>
      </c>
      <c r="F8" s="94">
        <v>0</v>
      </c>
      <c r="G8" s="94">
        <v>0</v>
      </c>
      <c r="H8" s="94">
        <v>0</v>
      </c>
      <c r="I8" s="96">
        <v>2</v>
      </c>
    </row>
    <row r="9" spans="1:11" x14ac:dyDescent="0.25">
      <c r="A9" s="92" t="s">
        <v>130</v>
      </c>
      <c r="B9" s="93">
        <f t="shared" si="3"/>
        <v>3</v>
      </c>
      <c r="C9" s="97">
        <v>0</v>
      </c>
      <c r="D9" s="94">
        <v>0</v>
      </c>
      <c r="E9" s="94">
        <v>0</v>
      </c>
      <c r="F9" s="94">
        <v>0</v>
      </c>
      <c r="G9" s="94">
        <v>0</v>
      </c>
      <c r="H9" s="94">
        <v>2</v>
      </c>
      <c r="I9" s="96">
        <v>1</v>
      </c>
    </row>
    <row r="10" spans="1:11" x14ac:dyDescent="0.25">
      <c r="A10" s="92" t="s">
        <v>131</v>
      </c>
      <c r="B10" s="93">
        <f t="shared" si="3"/>
        <v>1</v>
      </c>
      <c r="C10" s="97">
        <v>0</v>
      </c>
      <c r="D10" s="94">
        <v>0</v>
      </c>
      <c r="E10" s="94">
        <v>0</v>
      </c>
      <c r="F10" s="94">
        <v>0</v>
      </c>
      <c r="G10" s="94">
        <v>0</v>
      </c>
      <c r="H10" s="94">
        <v>1</v>
      </c>
      <c r="I10" s="96">
        <v>0</v>
      </c>
    </row>
    <row r="11" spans="1:11" x14ac:dyDescent="0.25">
      <c r="A11" s="92" t="s">
        <v>132</v>
      </c>
      <c r="B11" s="93">
        <f t="shared" si="3"/>
        <v>6</v>
      </c>
      <c r="C11" s="97">
        <v>6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6">
        <v>0</v>
      </c>
    </row>
    <row r="12" spans="1:11" x14ac:dyDescent="0.25">
      <c r="A12" s="92" t="s">
        <v>133</v>
      </c>
      <c r="B12" s="93">
        <f t="shared" si="3"/>
        <v>0</v>
      </c>
      <c r="C12" s="97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6">
        <v>0</v>
      </c>
    </row>
    <row r="13" spans="1:11" x14ac:dyDescent="0.25">
      <c r="A13" s="92" t="s">
        <v>134</v>
      </c>
      <c r="B13" s="93">
        <f t="shared" si="3"/>
        <v>0</v>
      </c>
      <c r="C13" s="97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6">
        <v>0</v>
      </c>
    </row>
    <row r="14" spans="1:11" x14ac:dyDescent="0.25">
      <c r="A14" s="91" t="s">
        <v>135</v>
      </c>
      <c r="B14" s="102">
        <f t="shared" ref="B14:H14" si="4">SUM(B15:B17)</f>
        <v>34</v>
      </c>
      <c r="C14" s="102">
        <f t="shared" si="4"/>
        <v>3</v>
      </c>
      <c r="D14" s="102">
        <f t="shared" si="4"/>
        <v>3</v>
      </c>
      <c r="E14" s="102">
        <f t="shared" si="4"/>
        <v>0</v>
      </c>
      <c r="F14" s="102">
        <f t="shared" si="4"/>
        <v>0</v>
      </c>
      <c r="G14" s="102">
        <f t="shared" si="4"/>
        <v>7</v>
      </c>
      <c r="H14" s="102">
        <f t="shared" si="4"/>
        <v>16</v>
      </c>
      <c r="I14" s="102">
        <f>SUM(I15:I17)</f>
        <v>5</v>
      </c>
    </row>
    <row r="15" spans="1:11" x14ac:dyDescent="0.25">
      <c r="A15" s="92" t="s">
        <v>136</v>
      </c>
      <c r="B15" s="93">
        <f>SUM(C15:I15)</f>
        <v>2</v>
      </c>
      <c r="C15" s="97">
        <v>0</v>
      </c>
      <c r="D15" s="94">
        <v>0</v>
      </c>
      <c r="E15" s="94">
        <v>0</v>
      </c>
      <c r="F15" s="94">
        <v>0</v>
      </c>
      <c r="G15" s="94">
        <v>2</v>
      </c>
      <c r="H15" s="94">
        <v>0</v>
      </c>
      <c r="I15" s="96">
        <v>0</v>
      </c>
    </row>
    <row r="16" spans="1:11" x14ac:dyDescent="0.25">
      <c r="A16" s="92" t="s">
        <v>137</v>
      </c>
      <c r="B16" s="93">
        <f>SUM(C16:I16)</f>
        <v>21</v>
      </c>
      <c r="C16" s="97">
        <v>0</v>
      </c>
      <c r="D16" s="94">
        <v>1</v>
      </c>
      <c r="E16" s="94">
        <v>0</v>
      </c>
      <c r="F16" s="94">
        <v>0</v>
      </c>
      <c r="G16" s="94">
        <v>5</v>
      </c>
      <c r="H16" s="94">
        <v>11</v>
      </c>
      <c r="I16" s="96">
        <v>4</v>
      </c>
    </row>
    <row r="17" spans="1:9" x14ac:dyDescent="0.25">
      <c r="A17" s="92" t="s">
        <v>138</v>
      </c>
      <c r="B17" s="93">
        <f>SUM(C17:I17)</f>
        <v>11</v>
      </c>
      <c r="C17" s="97">
        <v>3</v>
      </c>
      <c r="D17" s="94">
        <v>2</v>
      </c>
      <c r="E17" s="94">
        <v>0</v>
      </c>
      <c r="F17" s="94">
        <v>0</v>
      </c>
      <c r="G17" s="94">
        <v>0</v>
      </c>
      <c r="H17" s="94">
        <v>5</v>
      </c>
      <c r="I17" s="96">
        <v>1</v>
      </c>
    </row>
    <row r="18" spans="1:9" x14ac:dyDescent="0.25">
      <c r="A18" s="89" t="s">
        <v>139</v>
      </c>
      <c r="B18" s="102">
        <f t="shared" ref="B18:H18" si="5">SUM(B19,B25)</f>
        <v>763</v>
      </c>
      <c r="C18" s="102">
        <f t="shared" si="5"/>
        <v>36</v>
      </c>
      <c r="D18" s="102">
        <f t="shared" si="5"/>
        <v>2</v>
      </c>
      <c r="E18" s="102">
        <f t="shared" si="5"/>
        <v>0</v>
      </c>
      <c r="F18" s="102">
        <f t="shared" si="5"/>
        <v>0</v>
      </c>
      <c r="G18" s="102">
        <f t="shared" si="5"/>
        <v>241</v>
      </c>
      <c r="H18" s="102">
        <f t="shared" si="5"/>
        <v>126</v>
      </c>
      <c r="I18" s="102">
        <f>SUM(I19,I25)</f>
        <v>358</v>
      </c>
    </row>
    <row r="19" spans="1:9" x14ac:dyDescent="0.25">
      <c r="A19" s="91" t="s">
        <v>140</v>
      </c>
      <c r="B19" s="102">
        <f t="shared" ref="B19:H19" si="6">SUM(B20:B24)</f>
        <v>67</v>
      </c>
      <c r="C19" s="102">
        <f t="shared" si="6"/>
        <v>22</v>
      </c>
      <c r="D19" s="102">
        <f t="shared" si="6"/>
        <v>0</v>
      </c>
      <c r="E19" s="102">
        <f t="shared" si="6"/>
        <v>0</v>
      </c>
      <c r="F19" s="102">
        <f t="shared" si="6"/>
        <v>0</v>
      </c>
      <c r="G19" s="102">
        <f t="shared" si="6"/>
        <v>2</v>
      </c>
      <c r="H19" s="102">
        <f t="shared" si="6"/>
        <v>37</v>
      </c>
      <c r="I19" s="102">
        <f>SUM(I20:I24)</f>
        <v>6</v>
      </c>
    </row>
    <row r="20" spans="1:9" x14ac:dyDescent="0.25">
      <c r="A20" s="92" t="s">
        <v>141</v>
      </c>
      <c r="B20" s="93">
        <f>SUM(C20:I20)</f>
        <v>21</v>
      </c>
      <c r="C20" s="97">
        <v>12</v>
      </c>
      <c r="D20" s="94">
        <v>0</v>
      </c>
      <c r="E20" s="94">
        <v>0</v>
      </c>
      <c r="F20" s="94">
        <v>0</v>
      </c>
      <c r="G20" s="94">
        <v>0</v>
      </c>
      <c r="H20" s="94">
        <v>7</v>
      </c>
      <c r="I20" s="96">
        <v>2</v>
      </c>
    </row>
    <row r="21" spans="1:9" x14ac:dyDescent="0.25">
      <c r="A21" s="92" t="s">
        <v>142</v>
      </c>
      <c r="B21" s="93">
        <f>SUM(C21:I21)</f>
        <v>8</v>
      </c>
      <c r="C21" s="97">
        <v>4</v>
      </c>
      <c r="D21" s="94">
        <v>0</v>
      </c>
      <c r="E21" s="94">
        <v>0</v>
      </c>
      <c r="F21" s="94">
        <v>0</v>
      </c>
      <c r="G21" s="94">
        <v>1</v>
      </c>
      <c r="H21" s="94">
        <v>3</v>
      </c>
      <c r="I21" s="96">
        <v>0</v>
      </c>
    </row>
    <row r="22" spans="1:9" x14ac:dyDescent="0.25">
      <c r="A22" s="92" t="s">
        <v>143</v>
      </c>
      <c r="B22" s="93">
        <f>SUM(C22:I22)</f>
        <v>21</v>
      </c>
      <c r="C22" s="97">
        <v>3</v>
      </c>
      <c r="D22" s="94">
        <v>0</v>
      </c>
      <c r="E22" s="94">
        <v>0</v>
      </c>
      <c r="F22" s="94">
        <v>0</v>
      </c>
      <c r="G22" s="94">
        <v>0</v>
      </c>
      <c r="H22" s="94">
        <v>17</v>
      </c>
      <c r="I22" s="96">
        <v>1</v>
      </c>
    </row>
    <row r="23" spans="1:9" x14ac:dyDescent="0.25">
      <c r="A23" s="92" t="s">
        <v>144</v>
      </c>
      <c r="B23" s="93">
        <f>SUM(C23:I23)</f>
        <v>5</v>
      </c>
      <c r="C23" s="97">
        <v>2</v>
      </c>
      <c r="D23" s="94">
        <v>0</v>
      </c>
      <c r="E23" s="94">
        <v>0</v>
      </c>
      <c r="F23" s="94">
        <v>0</v>
      </c>
      <c r="G23" s="94">
        <v>0</v>
      </c>
      <c r="H23" s="94">
        <v>2</v>
      </c>
      <c r="I23" s="96">
        <v>1</v>
      </c>
    </row>
    <row r="24" spans="1:9" x14ac:dyDescent="0.25">
      <c r="A24" s="92" t="s">
        <v>145</v>
      </c>
      <c r="B24" s="93">
        <f>SUM(C24:I24)</f>
        <v>12</v>
      </c>
      <c r="C24" s="97">
        <v>1</v>
      </c>
      <c r="D24" s="94">
        <v>0</v>
      </c>
      <c r="E24" s="94">
        <v>0</v>
      </c>
      <c r="F24" s="94">
        <v>0</v>
      </c>
      <c r="G24" s="94">
        <v>1</v>
      </c>
      <c r="H24" s="94">
        <v>8</v>
      </c>
      <c r="I24" s="96">
        <v>2</v>
      </c>
    </row>
    <row r="25" spans="1:9" x14ac:dyDescent="0.25">
      <c r="A25" s="91" t="s">
        <v>146</v>
      </c>
      <c r="B25" s="102">
        <f t="shared" ref="B25:H25" si="7">SUM(B26:B32)</f>
        <v>696</v>
      </c>
      <c r="C25" s="102">
        <f t="shared" si="7"/>
        <v>14</v>
      </c>
      <c r="D25" s="102">
        <f t="shared" si="7"/>
        <v>2</v>
      </c>
      <c r="E25" s="102">
        <f t="shared" si="7"/>
        <v>0</v>
      </c>
      <c r="F25" s="102">
        <f t="shared" si="7"/>
        <v>0</v>
      </c>
      <c r="G25" s="102">
        <f t="shared" si="7"/>
        <v>239</v>
      </c>
      <c r="H25" s="102">
        <f t="shared" si="7"/>
        <v>89</v>
      </c>
      <c r="I25" s="102">
        <f>SUM(I26:I32)</f>
        <v>352</v>
      </c>
    </row>
    <row r="26" spans="1:9" x14ac:dyDescent="0.25">
      <c r="A26" s="92" t="s">
        <v>147</v>
      </c>
      <c r="B26" s="93">
        <f t="shared" ref="B26:B32" si="8">SUM(C26:I26)</f>
        <v>1</v>
      </c>
      <c r="C26" s="97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6">
        <v>1</v>
      </c>
    </row>
    <row r="27" spans="1:9" x14ac:dyDescent="0.25">
      <c r="A27" s="92" t="s">
        <v>148</v>
      </c>
      <c r="B27" s="93">
        <f t="shared" si="8"/>
        <v>5</v>
      </c>
      <c r="C27" s="97">
        <v>0</v>
      </c>
      <c r="D27" s="94">
        <v>0</v>
      </c>
      <c r="E27" s="94">
        <v>0</v>
      </c>
      <c r="F27" s="94">
        <v>0</v>
      </c>
      <c r="G27" s="94">
        <v>0</v>
      </c>
      <c r="H27" s="94">
        <v>5</v>
      </c>
      <c r="I27" s="96">
        <v>0</v>
      </c>
    </row>
    <row r="28" spans="1:9" x14ac:dyDescent="0.25">
      <c r="A28" s="92" t="s">
        <v>149</v>
      </c>
      <c r="B28" s="93">
        <f t="shared" si="8"/>
        <v>12</v>
      </c>
      <c r="C28" s="97">
        <v>1</v>
      </c>
      <c r="D28" s="94">
        <v>0</v>
      </c>
      <c r="E28" s="94">
        <v>0</v>
      </c>
      <c r="F28" s="94">
        <v>0</v>
      </c>
      <c r="G28" s="94">
        <v>1</v>
      </c>
      <c r="H28" s="94">
        <v>8</v>
      </c>
      <c r="I28" s="96">
        <v>2</v>
      </c>
    </row>
    <row r="29" spans="1:9" x14ac:dyDescent="0.25">
      <c r="A29" s="92" t="s">
        <v>150</v>
      </c>
      <c r="B29" s="93">
        <f t="shared" si="8"/>
        <v>21</v>
      </c>
      <c r="C29" s="97">
        <v>3</v>
      </c>
      <c r="D29" s="94">
        <v>0</v>
      </c>
      <c r="E29" s="94">
        <v>0</v>
      </c>
      <c r="F29" s="94">
        <v>0</v>
      </c>
      <c r="G29" s="94">
        <v>2</v>
      </c>
      <c r="H29" s="94">
        <v>11</v>
      </c>
      <c r="I29" s="96">
        <v>5</v>
      </c>
    </row>
    <row r="30" spans="1:9" x14ac:dyDescent="0.25">
      <c r="A30" s="92" t="s">
        <v>151</v>
      </c>
      <c r="B30" s="93">
        <f t="shared" si="8"/>
        <v>3</v>
      </c>
      <c r="C30" s="97">
        <v>0</v>
      </c>
      <c r="D30" s="94">
        <v>0</v>
      </c>
      <c r="E30" s="94">
        <v>0</v>
      </c>
      <c r="F30" s="94">
        <v>0</v>
      </c>
      <c r="G30" s="94">
        <v>0</v>
      </c>
      <c r="H30" s="94">
        <v>2</v>
      </c>
      <c r="I30" s="96">
        <v>1</v>
      </c>
    </row>
    <row r="31" spans="1:9" x14ac:dyDescent="0.25">
      <c r="A31" s="92" t="s">
        <v>152</v>
      </c>
      <c r="B31" s="93">
        <f t="shared" si="8"/>
        <v>67</v>
      </c>
      <c r="C31" s="97">
        <v>0</v>
      </c>
      <c r="D31" s="94">
        <v>1</v>
      </c>
      <c r="E31" s="94">
        <v>0</v>
      </c>
      <c r="F31" s="94">
        <v>0</v>
      </c>
      <c r="G31" s="94">
        <v>0</v>
      </c>
      <c r="H31" s="94">
        <v>1</v>
      </c>
      <c r="I31" s="96">
        <v>65</v>
      </c>
    </row>
    <row r="32" spans="1:9" x14ac:dyDescent="0.25">
      <c r="A32" s="92" t="s">
        <v>153</v>
      </c>
      <c r="B32" s="93">
        <f t="shared" si="8"/>
        <v>587</v>
      </c>
      <c r="C32" s="97">
        <v>10</v>
      </c>
      <c r="D32" s="94">
        <v>1</v>
      </c>
      <c r="E32" s="94">
        <v>0</v>
      </c>
      <c r="F32" s="94">
        <v>0</v>
      </c>
      <c r="G32" s="94">
        <v>236</v>
      </c>
      <c r="H32" s="94">
        <v>62</v>
      </c>
      <c r="I32" s="96">
        <v>278</v>
      </c>
    </row>
    <row r="33" spans="1:9" x14ac:dyDescent="0.25">
      <c r="A33" s="89" t="s">
        <v>154</v>
      </c>
      <c r="B33" s="102">
        <f t="shared" ref="B33:H33" si="9">SUM(B34,B44,B49)</f>
        <v>569</v>
      </c>
      <c r="C33" s="102">
        <f t="shared" si="9"/>
        <v>44</v>
      </c>
      <c r="D33" s="102">
        <f t="shared" si="9"/>
        <v>6</v>
      </c>
      <c r="E33" s="102">
        <f t="shared" si="9"/>
        <v>7</v>
      </c>
      <c r="F33" s="102">
        <f t="shared" si="9"/>
        <v>0</v>
      </c>
      <c r="G33" s="102">
        <f t="shared" si="9"/>
        <v>43</v>
      </c>
      <c r="H33" s="102">
        <f t="shared" si="9"/>
        <v>337</v>
      </c>
      <c r="I33" s="102">
        <f>SUM(I34,I44,I49)</f>
        <v>132</v>
      </c>
    </row>
    <row r="34" spans="1:9" x14ac:dyDescent="0.25">
      <c r="A34" s="91" t="s">
        <v>155</v>
      </c>
      <c r="B34" s="102">
        <f t="shared" ref="B34:H34" si="10">SUM(B35:B43)</f>
        <v>172</v>
      </c>
      <c r="C34" s="102">
        <f t="shared" si="10"/>
        <v>15</v>
      </c>
      <c r="D34" s="102">
        <f t="shared" si="10"/>
        <v>4</v>
      </c>
      <c r="E34" s="102">
        <f t="shared" si="10"/>
        <v>3</v>
      </c>
      <c r="F34" s="102">
        <f t="shared" si="10"/>
        <v>0</v>
      </c>
      <c r="G34" s="102">
        <f t="shared" si="10"/>
        <v>11</v>
      </c>
      <c r="H34" s="102">
        <f t="shared" si="10"/>
        <v>105</v>
      </c>
      <c r="I34" s="102">
        <f>SUM(I35:I43)</f>
        <v>34</v>
      </c>
    </row>
    <row r="35" spans="1:9" x14ac:dyDescent="0.25">
      <c r="A35" s="92" t="s">
        <v>156</v>
      </c>
      <c r="B35" s="93">
        <f t="shared" ref="B35:B43" si="11">SUM(C35:I35)</f>
        <v>0</v>
      </c>
      <c r="C35" s="97">
        <v>0</v>
      </c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6">
        <v>0</v>
      </c>
    </row>
    <row r="36" spans="1:9" x14ac:dyDescent="0.25">
      <c r="A36" s="92" t="s">
        <v>157</v>
      </c>
      <c r="B36" s="93">
        <f t="shared" si="11"/>
        <v>42</v>
      </c>
      <c r="C36" s="97">
        <v>0</v>
      </c>
      <c r="D36" s="94">
        <v>0</v>
      </c>
      <c r="E36" s="94">
        <v>1</v>
      </c>
      <c r="F36" s="94">
        <v>0</v>
      </c>
      <c r="G36" s="94">
        <v>5</v>
      </c>
      <c r="H36" s="94">
        <v>10</v>
      </c>
      <c r="I36" s="96">
        <v>26</v>
      </c>
    </row>
    <row r="37" spans="1:9" x14ac:dyDescent="0.25">
      <c r="A37" s="92" t="s">
        <v>158</v>
      </c>
      <c r="B37" s="93">
        <f t="shared" si="11"/>
        <v>64</v>
      </c>
      <c r="C37" s="97">
        <v>10</v>
      </c>
      <c r="D37" s="94">
        <v>0</v>
      </c>
      <c r="E37" s="94">
        <v>1</v>
      </c>
      <c r="F37" s="94">
        <v>0</v>
      </c>
      <c r="G37" s="94">
        <v>1</v>
      </c>
      <c r="H37" s="94">
        <v>47</v>
      </c>
      <c r="I37" s="96">
        <v>5</v>
      </c>
    </row>
    <row r="38" spans="1:9" x14ac:dyDescent="0.25">
      <c r="A38" s="92" t="s">
        <v>159</v>
      </c>
      <c r="B38" s="93">
        <f t="shared" si="11"/>
        <v>26</v>
      </c>
      <c r="C38" s="97">
        <v>2</v>
      </c>
      <c r="D38" s="94">
        <v>0</v>
      </c>
      <c r="E38" s="94">
        <v>0</v>
      </c>
      <c r="F38" s="94">
        <v>0</v>
      </c>
      <c r="G38" s="94">
        <v>1</v>
      </c>
      <c r="H38" s="94">
        <v>23</v>
      </c>
      <c r="I38" s="96">
        <v>0</v>
      </c>
    </row>
    <row r="39" spans="1:9" x14ac:dyDescent="0.25">
      <c r="A39" s="92" t="s">
        <v>160</v>
      </c>
      <c r="B39" s="93">
        <f t="shared" si="11"/>
        <v>7</v>
      </c>
      <c r="C39" s="97">
        <v>3</v>
      </c>
      <c r="D39" s="94">
        <v>0</v>
      </c>
      <c r="E39" s="94">
        <v>0</v>
      </c>
      <c r="F39" s="94">
        <v>0</v>
      </c>
      <c r="G39" s="94">
        <v>0</v>
      </c>
      <c r="H39" s="94">
        <v>4</v>
      </c>
      <c r="I39" s="96">
        <v>0</v>
      </c>
    </row>
    <row r="40" spans="1:9" x14ac:dyDescent="0.25">
      <c r="A40" s="92" t="s">
        <v>161</v>
      </c>
      <c r="B40" s="93">
        <f t="shared" si="11"/>
        <v>26</v>
      </c>
      <c r="C40" s="97">
        <v>0</v>
      </c>
      <c r="D40" s="94">
        <v>4</v>
      </c>
      <c r="E40" s="94">
        <v>0</v>
      </c>
      <c r="F40" s="94">
        <v>0</v>
      </c>
      <c r="G40" s="94">
        <v>4</v>
      </c>
      <c r="H40" s="94">
        <v>18</v>
      </c>
      <c r="I40" s="96">
        <v>0</v>
      </c>
    </row>
    <row r="41" spans="1:9" x14ac:dyDescent="0.25">
      <c r="A41" s="92" t="s">
        <v>162</v>
      </c>
      <c r="B41" s="93">
        <f t="shared" si="11"/>
        <v>2</v>
      </c>
      <c r="C41" s="97">
        <v>0</v>
      </c>
      <c r="D41" s="94">
        <v>0</v>
      </c>
      <c r="E41" s="94">
        <v>0</v>
      </c>
      <c r="F41" s="94">
        <v>0</v>
      </c>
      <c r="G41" s="94">
        <v>0</v>
      </c>
      <c r="H41" s="94">
        <v>1</v>
      </c>
      <c r="I41" s="96">
        <v>1</v>
      </c>
    </row>
    <row r="42" spans="1:9" x14ac:dyDescent="0.25">
      <c r="A42" s="92" t="s">
        <v>163</v>
      </c>
      <c r="B42" s="93">
        <f t="shared" si="11"/>
        <v>3</v>
      </c>
      <c r="C42" s="97">
        <v>0</v>
      </c>
      <c r="D42" s="94">
        <v>0</v>
      </c>
      <c r="E42" s="94">
        <v>1</v>
      </c>
      <c r="F42" s="94">
        <v>0</v>
      </c>
      <c r="G42" s="94">
        <v>0</v>
      </c>
      <c r="H42" s="94">
        <v>0</v>
      </c>
      <c r="I42" s="96">
        <v>2</v>
      </c>
    </row>
    <row r="43" spans="1:9" x14ac:dyDescent="0.25">
      <c r="A43" s="92" t="s">
        <v>164</v>
      </c>
      <c r="B43" s="93">
        <f t="shared" si="11"/>
        <v>2</v>
      </c>
      <c r="C43" s="97">
        <v>0</v>
      </c>
      <c r="D43" s="94">
        <v>0</v>
      </c>
      <c r="E43" s="94">
        <v>0</v>
      </c>
      <c r="F43" s="94">
        <v>0</v>
      </c>
      <c r="G43" s="94">
        <v>0</v>
      </c>
      <c r="H43" s="94">
        <v>2</v>
      </c>
      <c r="I43" s="96">
        <v>0</v>
      </c>
    </row>
    <row r="44" spans="1:9" x14ac:dyDescent="0.25">
      <c r="A44" s="91" t="s">
        <v>165</v>
      </c>
      <c r="B44" s="102">
        <f t="shared" ref="B44:H44" si="12">SUM(B45:B48)</f>
        <v>49</v>
      </c>
      <c r="C44" s="102">
        <f t="shared" si="12"/>
        <v>15</v>
      </c>
      <c r="D44" s="102">
        <f t="shared" si="12"/>
        <v>0</v>
      </c>
      <c r="E44" s="102">
        <f t="shared" si="12"/>
        <v>0</v>
      </c>
      <c r="F44" s="102">
        <f t="shared" si="12"/>
        <v>0</v>
      </c>
      <c r="G44" s="102">
        <f t="shared" si="12"/>
        <v>8</v>
      </c>
      <c r="H44" s="102">
        <f t="shared" si="12"/>
        <v>18</v>
      </c>
      <c r="I44" s="102">
        <f>SUM(I45:I48)</f>
        <v>8</v>
      </c>
    </row>
    <row r="45" spans="1:9" x14ac:dyDescent="0.25">
      <c r="A45" s="92" t="s">
        <v>166</v>
      </c>
      <c r="B45" s="93">
        <f>SUM(C45:I45)</f>
        <v>2</v>
      </c>
      <c r="C45" s="97">
        <v>0</v>
      </c>
      <c r="D45" s="94">
        <v>0</v>
      </c>
      <c r="E45" s="94">
        <v>0</v>
      </c>
      <c r="F45" s="94">
        <v>0</v>
      </c>
      <c r="G45" s="94">
        <v>0</v>
      </c>
      <c r="H45" s="94">
        <v>2</v>
      </c>
      <c r="I45" s="96">
        <v>0</v>
      </c>
    </row>
    <row r="46" spans="1:9" x14ac:dyDescent="0.25">
      <c r="A46" s="92" t="s">
        <v>167</v>
      </c>
      <c r="B46" s="93">
        <f>SUM(C46:I46)</f>
        <v>24</v>
      </c>
      <c r="C46" s="97">
        <v>2</v>
      </c>
      <c r="D46" s="94">
        <v>0</v>
      </c>
      <c r="E46" s="94">
        <v>0</v>
      </c>
      <c r="F46" s="94">
        <v>0</v>
      </c>
      <c r="G46" s="94">
        <v>5</v>
      </c>
      <c r="H46" s="94">
        <v>15</v>
      </c>
      <c r="I46" s="96">
        <v>2</v>
      </c>
    </row>
    <row r="47" spans="1:9" x14ac:dyDescent="0.25">
      <c r="A47" s="92" t="s">
        <v>168</v>
      </c>
      <c r="B47" s="93">
        <f>SUM(C47:I47)</f>
        <v>10</v>
      </c>
      <c r="C47" s="97">
        <v>1</v>
      </c>
      <c r="D47" s="94">
        <v>0</v>
      </c>
      <c r="E47" s="94">
        <v>0</v>
      </c>
      <c r="F47" s="94">
        <v>0</v>
      </c>
      <c r="G47" s="94">
        <v>2</v>
      </c>
      <c r="H47" s="94">
        <v>1</v>
      </c>
      <c r="I47" s="96">
        <v>6</v>
      </c>
    </row>
    <row r="48" spans="1:9" x14ac:dyDescent="0.25">
      <c r="A48" s="92" t="s">
        <v>169</v>
      </c>
      <c r="B48" s="93">
        <f>SUM(C48:I48)</f>
        <v>13</v>
      </c>
      <c r="C48" s="97">
        <v>12</v>
      </c>
      <c r="D48" s="94">
        <v>0</v>
      </c>
      <c r="E48" s="94">
        <v>0</v>
      </c>
      <c r="F48" s="94">
        <v>0</v>
      </c>
      <c r="G48" s="94">
        <v>1</v>
      </c>
      <c r="H48" s="94">
        <v>0</v>
      </c>
      <c r="I48" s="96">
        <v>0</v>
      </c>
    </row>
    <row r="49" spans="1:9" x14ac:dyDescent="0.25">
      <c r="A49" s="91" t="s">
        <v>170</v>
      </c>
      <c r="B49" s="102">
        <f t="shared" ref="B49:H49" si="13">SUM(B50:B53)</f>
        <v>348</v>
      </c>
      <c r="C49" s="102">
        <f t="shared" si="13"/>
        <v>14</v>
      </c>
      <c r="D49" s="102">
        <f t="shared" si="13"/>
        <v>2</v>
      </c>
      <c r="E49" s="102">
        <f t="shared" si="13"/>
        <v>4</v>
      </c>
      <c r="F49" s="102">
        <f t="shared" si="13"/>
        <v>0</v>
      </c>
      <c r="G49" s="102">
        <f t="shared" si="13"/>
        <v>24</v>
      </c>
      <c r="H49" s="102">
        <f t="shared" si="13"/>
        <v>214</v>
      </c>
      <c r="I49" s="102">
        <f>SUM(I50:I53)</f>
        <v>90</v>
      </c>
    </row>
    <row r="50" spans="1:9" x14ac:dyDescent="0.25">
      <c r="A50" s="92" t="s">
        <v>171</v>
      </c>
      <c r="B50" s="93">
        <f>SUM(C50:I50)</f>
        <v>3</v>
      </c>
      <c r="C50" s="97">
        <v>1</v>
      </c>
      <c r="D50" s="94">
        <v>0</v>
      </c>
      <c r="E50" s="94">
        <v>0</v>
      </c>
      <c r="F50" s="94">
        <v>0</v>
      </c>
      <c r="G50" s="94">
        <v>1</v>
      </c>
      <c r="H50" s="94">
        <v>1</v>
      </c>
      <c r="I50" s="96">
        <v>0</v>
      </c>
    </row>
    <row r="51" spans="1:9" x14ac:dyDescent="0.25">
      <c r="A51" s="92" t="s">
        <v>172</v>
      </c>
      <c r="B51" s="93">
        <f>SUM(C51:I51)</f>
        <v>3</v>
      </c>
      <c r="C51" s="97">
        <v>0</v>
      </c>
      <c r="D51" s="94">
        <v>0</v>
      </c>
      <c r="E51" s="94">
        <v>0</v>
      </c>
      <c r="F51" s="94">
        <v>0</v>
      </c>
      <c r="G51" s="94">
        <v>0</v>
      </c>
      <c r="H51" s="94">
        <v>3</v>
      </c>
      <c r="I51" s="96">
        <v>0</v>
      </c>
    </row>
    <row r="52" spans="1:9" x14ac:dyDescent="0.25">
      <c r="A52" s="92" t="s">
        <v>173</v>
      </c>
      <c r="B52" s="93">
        <f>SUM(C52:I52)</f>
        <v>63</v>
      </c>
      <c r="C52" s="97">
        <v>5</v>
      </c>
      <c r="D52" s="94">
        <v>0</v>
      </c>
      <c r="E52" s="94">
        <v>0</v>
      </c>
      <c r="F52" s="94">
        <v>0</v>
      </c>
      <c r="G52" s="94">
        <v>0</v>
      </c>
      <c r="H52" s="94">
        <v>35</v>
      </c>
      <c r="I52" s="96">
        <v>23</v>
      </c>
    </row>
    <row r="53" spans="1:9" x14ac:dyDescent="0.25">
      <c r="A53" s="92" t="s">
        <v>174</v>
      </c>
      <c r="B53" s="100">
        <f>SUM(C53:I53)</f>
        <v>279</v>
      </c>
      <c r="C53" s="97">
        <v>8</v>
      </c>
      <c r="D53" s="94">
        <v>2</v>
      </c>
      <c r="E53" s="94">
        <v>4</v>
      </c>
      <c r="F53" s="94">
        <v>0</v>
      </c>
      <c r="G53" s="94">
        <v>23</v>
      </c>
      <c r="H53" s="94">
        <v>175</v>
      </c>
      <c r="I53" s="96">
        <v>67</v>
      </c>
    </row>
    <row r="54" spans="1:9" x14ac:dyDescent="0.25">
      <c r="A54" s="89" t="s">
        <v>175</v>
      </c>
      <c r="B54" s="102">
        <f>SUM(B55,B64)</f>
        <v>1150</v>
      </c>
      <c r="C54" s="102">
        <f t="shared" ref="C54:H54" si="14">SUM(C55,C64)</f>
        <v>46</v>
      </c>
      <c r="D54" s="102">
        <f t="shared" si="14"/>
        <v>19</v>
      </c>
      <c r="E54" s="102">
        <f t="shared" si="14"/>
        <v>57</v>
      </c>
      <c r="F54" s="102">
        <f t="shared" si="14"/>
        <v>0</v>
      </c>
      <c r="G54" s="102">
        <f t="shared" si="14"/>
        <v>123</v>
      </c>
      <c r="H54" s="102">
        <f t="shared" si="14"/>
        <v>610</v>
      </c>
      <c r="I54" s="102">
        <f>SUM(I55,I64)</f>
        <v>295</v>
      </c>
    </row>
    <row r="55" spans="1:9" x14ac:dyDescent="0.25">
      <c r="A55" s="91" t="s">
        <v>176</v>
      </c>
      <c r="B55" s="63">
        <f t="shared" ref="B55:H55" si="15">SUM(B56:B63)</f>
        <v>826</v>
      </c>
      <c r="C55" s="63">
        <f t="shared" si="15"/>
        <v>39</v>
      </c>
      <c r="D55" s="63">
        <f t="shared" si="15"/>
        <v>16</v>
      </c>
      <c r="E55" s="63">
        <f t="shared" si="15"/>
        <v>18</v>
      </c>
      <c r="F55" s="63">
        <f t="shared" si="15"/>
        <v>0</v>
      </c>
      <c r="G55" s="63">
        <f t="shared" si="15"/>
        <v>82</v>
      </c>
      <c r="H55" s="63">
        <f t="shared" si="15"/>
        <v>493</v>
      </c>
      <c r="I55" s="63">
        <f>SUM(I56:I63)</f>
        <v>178</v>
      </c>
    </row>
    <row r="56" spans="1:9" x14ac:dyDescent="0.25">
      <c r="A56" s="92" t="s">
        <v>177</v>
      </c>
      <c r="B56" s="93">
        <f t="shared" ref="B56:B63" si="16">SUM(C56:I56)</f>
        <v>403</v>
      </c>
      <c r="C56" s="97">
        <v>18</v>
      </c>
      <c r="D56" s="97">
        <v>10</v>
      </c>
      <c r="E56" s="97">
        <v>13</v>
      </c>
      <c r="F56" s="97">
        <v>0</v>
      </c>
      <c r="G56" s="97">
        <v>33</v>
      </c>
      <c r="H56" s="97">
        <v>199</v>
      </c>
      <c r="I56" s="97">
        <v>130</v>
      </c>
    </row>
    <row r="57" spans="1:9" x14ac:dyDescent="0.25">
      <c r="A57" s="92" t="s">
        <v>178</v>
      </c>
      <c r="B57" s="93">
        <f t="shared" si="16"/>
        <v>95</v>
      </c>
      <c r="C57" s="97">
        <v>5</v>
      </c>
      <c r="D57" s="97">
        <v>1</v>
      </c>
      <c r="E57" s="97">
        <v>0</v>
      </c>
      <c r="F57" s="97">
        <v>0</v>
      </c>
      <c r="G57" s="97">
        <v>6</v>
      </c>
      <c r="H57" s="97">
        <v>63</v>
      </c>
      <c r="I57" s="97">
        <v>20</v>
      </c>
    </row>
    <row r="58" spans="1:9" x14ac:dyDescent="0.25">
      <c r="A58" s="92" t="s">
        <v>179</v>
      </c>
      <c r="B58" s="93">
        <f t="shared" si="16"/>
        <v>146</v>
      </c>
      <c r="C58" s="97">
        <v>3</v>
      </c>
      <c r="D58" s="97">
        <v>0</v>
      </c>
      <c r="E58" s="97">
        <v>0</v>
      </c>
      <c r="F58" s="97">
        <v>0</v>
      </c>
      <c r="G58" s="97">
        <v>26</v>
      </c>
      <c r="H58" s="97">
        <v>117</v>
      </c>
      <c r="I58" s="97">
        <v>0</v>
      </c>
    </row>
    <row r="59" spans="1:9" x14ac:dyDescent="0.25">
      <c r="A59" s="92" t="s">
        <v>180</v>
      </c>
      <c r="B59" s="93">
        <f t="shared" si="16"/>
        <v>64</v>
      </c>
      <c r="C59" s="97">
        <v>4</v>
      </c>
      <c r="D59" s="97">
        <v>1</v>
      </c>
      <c r="E59" s="97">
        <v>4</v>
      </c>
      <c r="F59" s="97">
        <v>0</v>
      </c>
      <c r="G59" s="97">
        <v>6</v>
      </c>
      <c r="H59" s="97">
        <v>49</v>
      </c>
      <c r="I59" s="97">
        <v>0</v>
      </c>
    </row>
    <row r="60" spans="1:9" x14ac:dyDescent="0.25">
      <c r="A60" s="92" t="s">
        <v>181</v>
      </c>
      <c r="B60" s="93">
        <f t="shared" si="16"/>
        <v>47</v>
      </c>
      <c r="C60" s="97">
        <v>0</v>
      </c>
      <c r="D60" s="97">
        <v>1</v>
      </c>
      <c r="E60" s="97">
        <v>0</v>
      </c>
      <c r="F60" s="97">
        <v>0</v>
      </c>
      <c r="G60" s="97">
        <v>7</v>
      </c>
      <c r="H60" s="97">
        <v>26</v>
      </c>
      <c r="I60" s="97">
        <v>13</v>
      </c>
    </row>
    <row r="61" spans="1:9" x14ac:dyDescent="0.25">
      <c r="A61" s="92" t="s">
        <v>182</v>
      </c>
      <c r="B61" s="93">
        <f t="shared" si="16"/>
        <v>42</v>
      </c>
      <c r="C61" s="97">
        <v>7</v>
      </c>
      <c r="D61" s="97">
        <v>3</v>
      </c>
      <c r="E61" s="97">
        <v>1</v>
      </c>
      <c r="F61" s="97">
        <v>0</v>
      </c>
      <c r="G61" s="97">
        <v>3</v>
      </c>
      <c r="H61" s="97">
        <v>17</v>
      </c>
      <c r="I61" s="97">
        <v>11</v>
      </c>
    </row>
    <row r="62" spans="1:9" x14ac:dyDescent="0.25">
      <c r="A62" s="92" t="s">
        <v>183</v>
      </c>
      <c r="B62" s="93">
        <f t="shared" si="16"/>
        <v>6</v>
      </c>
      <c r="C62" s="97">
        <v>2</v>
      </c>
      <c r="D62" s="97">
        <v>0</v>
      </c>
      <c r="E62" s="97">
        <v>0</v>
      </c>
      <c r="F62" s="97">
        <v>0</v>
      </c>
      <c r="G62" s="97">
        <v>1</v>
      </c>
      <c r="H62" s="97">
        <v>3</v>
      </c>
      <c r="I62" s="97">
        <v>0</v>
      </c>
    </row>
    <row r="63" spans="1:9" x14ac:dyDescent="0.25">
      <c r="A63" s="92" t="s">
        <v>184</v>
      </c>
      <c r="B63" s="93">
        <f t="shared" si="16"/>
        <v>23</v>
      </c>
      <c r="C63" s="97">
        <v>0</v>
      </c>
      <c r="D63" s="97">
        <v>0</v>
      </c>
      <c r="E63" s="97">
        <v>0</v>
      </c>
      <c r="F63" s="97">
        <v>0</v>
      </c>
      <c r="G63" s="97">
        <v>0</v>
      </c>
      <c r="H63" s="97">
        <v>19</v>
      </c>
      <c r="I63" s="97">
        <v>4</v>
      </c>
    </row>
    <row r="64" spans="1:9" x14ac:dyDescent="0.25">
      <c r="A64" s="91" t="s">
        <v>185</v>
      </c>
      <c r="B64" s="102">
        <f t="shared" ref="B64:H64" si="17">SUM(B65:B69)</f>
        <v>324</v>
      </c>
      <c r="C64" s="102">
        <f t="shared" si="17"/>
        <v>7</v>
      </c>
      <c r="D64" s="102">
        <f t="shared" si="17"/>
        <v>3</v>
      </c>
      <c r="E64" s="102">
        <f t="shared" si="17"/>
        <v>39</v>
      </c>
      <c r="F64" s="102">
        <f t="shared" si="17"/>
        <v>0</v>
      </c>
      <c r="G64" s="102">
        <f t="shared" si="17"/>
        <v>41</v>
      </c>
      <c r="H64" s="102">
        <f t="shared" si="17"/>
        <v>117</v>
      </c>
      <c r="I64" s="102">
        <f>SUM(I65:I69)</f>
        <v>117</v>
      </c>
    </row>
    <row r="65" spans="1:9" x14ac:dyDescent="0.25">
      <c r="A65" s="92" t="s">
        <v>186</v>
      </c>
      <c r="B65" s="93">
        <f>SUM(C65:I65)</f>
        <v>4</v>
      </c>
      <c r="C65" s="97">
        <v>0</v>
      </c>
      <c r="D65" s="97">
        <v>0</v>
      </c>
      <c r="E65" s="97">
        <v>0</v>
      </c>
      <c r="F65" s="97">
        <v>0</v>
      </c>
      <c r="G65" s="97">
        <v>1</v>
      </c>
      <c r="H65" s="97">
        <v>3</v>
      </c>
      <c r="I65" s="97">
        <v>0</v>
      </c>
    </row>
    <row r="66" spans="1:9" x14ac:dyDescent="0.25">
      <c r="A66" s="92" t="s">
        <v>187</v>
      </c>
      <c r="B66" s="93">
        <f>SUM(C66:I66)</f>
        <v>245</v>
      </c>
      <c r="C66" s="97">
        <v>4</v>
      </c>
      <c r="D66" s="97">
        <v>2</v>
      </c>
      <c r="E66" s="97">
        <v>5</v>
      </c>
      <c r="F66" s="97">
        <v>0</v>
      </c>
      <c r="G66" s="97">
        <v>37</v>
      </c>
      <c r="H66" s="97">
        <v>97</v>
      </c>
      <c r="I66" s="97">
        <v>100</v>
      </c>
    </row>
    <row r="67" spans="1:9" x14ac:dyDescent="0.25">
      <c r="A67" s="92" t="s">
        <v>188</v>
      </c>
      <c r="B67" s="93">
        <f>SUM(C67:I67)</f>
        <v>6</v>
      </c>
      <c r="C67" s="97">
        <v>0</v>
      </c>
      <c r="D67" s="97">
        <v>0</v>
      </c>
      <c r="E67" s="97">
        <v>0</v>
      </c>
      <c r="F67" s="97">
        <v>0</v>
      </c>
      <c r="G67" s="97">
        <v>0</v>
      </c>
      <c r="H67" s="97">
        <v>6</v>
      </c>
      <c r="I67" s="97">
        <v>0</v>
      </c>
    </row>
    <row r="68" spans="1:9" x14ac:dyDescent="0.25">
      <c r="A68" s="92" t="s">
        <v>189</v>
      </c>
      <c r="B68" s="93">
        <f>SUM(C68:I68)</f>
        <v>51</v>
      </c>
      <c r="C68" s="97">
        <v>2</v>
      </c>
      <c r="D68" s="97">
        <v>0</v>
      </c>
      <c r="E68" s="97">
        <v>34</v>
      </c>
      <c r="F68" s="97">
        <v>0</v>
      </c>
      <c r="G68" s="97">
        <v>1</v>
      </c>
      <c r="H68" s="97">
        <v>2</v>
      </c>
      <c r="I68" s="97">
        <v>12</v>
      </c>
    </row>
    <row r="69" spans="1:9" x14ac:dyDescent="0.25">
      <c r="A69" s="92" t="s">
        <v>190</v>
      </c>
      <c r="B69" s="93">
        <f>SUM(C69:I69)</f>
        <v>18</v>
      </c>
      <c r="C69" s="97">
        <v>1</v>
      </c>
      <c r="D69" s="97">
        <v>1</v>
      </c>
      <c r="E69" s="97">
        <v>0</v>
      </c>
      <c r="F69" s="97">
        <v>0</v>
      </c>
      <c r="G69" s="97">
        <v>2</v>
      </c>
      <c r="H69" s="97">
        <v>9</v>
      </c>
      <c r="I69" s="97">
        <v>5</v>
      </c>
    </row>
    <row r="70" spans="1:9" ht="39" x14ac:dyDescent="0.25">
      <c r="A70" s="90" t="s">
        <v>191</v>
      </c>
      <c r="B70" s="102">
        <f t="shared" ref="B70:H70" si="18">SUM(B71:B75)</f>
        <v>5</v>
      </c>
      <c r="C70" s="103">
        <f t="shared" si="18"/>
        <v>0</v>
      </c>
      <c r="D70" s="103">
        <f t="shared" si="18"/>
        <v>0</v>
      </c>
      <c r="E70" s="103">
        <f t="shared" si="18"/>
        <v>0</v>
      </c>
      <c r="F70" s="103">
        <f t="shared" si="18"/>
        <v>0</v>
      </c>
      <c r="G70" s="103">
        <f t="shared" si="18"/>
        <v>2</v>
      </c>
      <c r="H70" s="103">
        <f t="shared" si="18"/>
        <v>0</v>
      </c>
      <c r="I70" s="103">
        <f>SUM(I71:I75)</f>
        <v>3</v>
      </c>
    </row>
    <row r="71" spans="1:9" x14ac:dyDescent="0.25">
      <c r="A71" s="92" t="s">
        <v>192</v>
      </c>
      <c r="B71" s="93">
        <f>SUM(C71:I71)</f>
        <v>0</v>
      </c>
      <c r="C71" s="205">
        <v>0</v>
      </c>
      <c r="D71" s="205">
        <v>0</v>
      </c>
      <c r="E71" s="205">
        <v>0</v>
      </c>
      <c r="F71" s="205">
        <v>0</v>
      </c>
      <c r="G71" s="205">
        <v>0</v>
      </c>
      <c r="H71" s="205">
        <v>0</v>
      </c>
      <c r="I71" s="205">
        <v>0</v>
      </c>
    </row>
    <row r="72" spans="1:9" x14ac:dyDescent="0.25">
      <c r="A72" s="92" t="s">
        <v>193</v>
      </c>
      <c r="B72" s="93">
        <f>SUM(C72:I72)</f>
        <v>0</v>
      </c>
      <c r="C72" s="205">
        <v>0</v>
      </c>
      <c r="D72" s="205">
        <v>0</v>
      </c>
      <c r="E72" s="205">
        <v>0</v>
      </c>
      <c r="F72" s="205">
        <v>0</v>
      </c>
      <c r="G72" s="205">
        <v>0</v>
      </c>
      <c r="H72" s="205">
        <v>0</v>
      </c>
      <c r="I72" s="205">
        <v>0</v>
      </c>
    </row>
    <row r="73" spans="1:9" x14ac:dyDescent="0.25">
      <c r="A73" s="92" t="s">
        <v>194</v>
      </c>
      <c r="B73" s="93">
        <f>SUM(C73:I73)</f>
        <v>0</v>
      </c>
      <c r="C73" s="205">
        <v>0</v>
      </c>
      <c r="D73" s="205">
        <v>0</v>
      </c>
      <c r="E73" s="205">
        <v>0</v>
      </c>
      <c r="F73" s="205">
        <v>0</v>
      </c>
      <c r="G73" s="205">
        <v>0</v>
      </c>
      <c r="H73" s="205">
        <v>0</v>
      </c>
      <c r="I73" s="205">
        <v>0</v>
      </c>
    </row>
    <row r="74" spans="1:9" x14ac:dyDescent="0.25">
      <c r="A74" s="92" t="s">
        <v>195</v>
      </c>
      <c r="B74" s="93">
        <f>SUM(C74:I74)</f>
        <v>2</v>
      </c>
      <c r="C74" s="205">
        <v>0</v>
      </c>
      <c r="D74" s="205">
        <v>0</v>
      </c>
      <c r="E74" s="205">
        <v>0</v>
      </c>
      <c r="F74" s="205">
        <v>0</v>
      </c>
      <c r="G74" s="205">
        <v>2</v>
      </c>
      <c r="H74" s="205">
        <v>0</v>
      </c>
      <c r="I74" s="205">
        <v>0</v>
      </c>
    </row>
    <row r="75" spans="1:9" x14ac:dyDescent="0.25">
      <c r="A75" s="92" t="s">
        <v>196</v>
      </c>
      <c r="B75" s="100">
        <f>SUM(C75:I75)</f>
        <v>3</v>
      </c>
      <c r="C75" s="205">
        <v>0</v>
      </c>
      <c r="D75" s="205">
        <v>0</v>
      </c>
      <c r="E75" s="205">
        <v>0</v>
      </c>
      <c r="F75" s="205">
        <v>0</v>
      </c>
      <c r="G75" s="205">
        <v>0</v>
      </c>
      <c r="H75" s="205">
        <v>0</v>
      </c>
      <c r="I75" s="205">
        <v>3</v>
      </c>
    </row>
    <row r="76" spans="1:9" x14ac:dyDescent="0.25">
      <c r="A76" s="90" t="s">
        <v>197</v>
      </c>
      <c r="B76" s="204">
        <f t="shared" ref="B76:H76" si="19">SUM(B77:B89)</f>
        <v>36</v>
      </c>
      <c r="C76" s="206">
        <f t="shared" si="19"/>
        <v>1</v>
      </c>
      <c r="D76" s="206">
        <f t="shared" si="19"/>
        <v>0</v>
      </c>
      <c r="E76" s="206">
        <f t="shared" si="19"/>
        <v>0</v>
      </c>
      <c r="F76" s="206">
        <f t="shared" si="19"/>
        <v>0</v>
      </c>
      <c r="G76" s="206">
        <f t="shared" si="19"/>
        <v>0</v>
      </c>
      <c r="H76" s="206">
        <f t="shared" si="19"/>
        <v>12</v>
      </c>
      <c r="I76" s="206">
        <f>SUM(I77:I89)</f>
        <v>23</v>
      </c>
    </row>
    <row r="77" spans="1:9" x14ac:dyDescent="0.25">
      <c r="A77" s="92" t="s">
        <v>198</v>
      </c>
      <c r="B77" s="93">
        <f t="shared" ref="B77:B90" si="20">SUM(C77:I77)</f>
        <v>0</v>
      </c>
      <c r="C77" s="205">
        <v>0</v>
      </c>
      <c r="D77" s="205">
        <v>0</v>
      </c>
      <c r="E77" s="205">
        <v>0</v>
      </c>
      <c r="F77" s="205">
        <v>0</v>
      </c>
      <c r="G77" s="205">
        <v>0</v>
      </c>
      <c r="H77" s="205">
        <v>0</v>
      </c>
      <c r="I77" s="205">
        <v>0</v>
      </c>
    </row>
    <row r="78" spans="1:9" x14ac:dyDescent="0.25">
      <c r="A78" s="92" t="s">
        <v>199</v>
      </c>
      <c r="B78" s="93">
        <f t="shared" si="20"/>
        <v>0</v>
      </c>
      <c r="C78" s="205">
        <v>0</v>
      </c>
      <c r="D78" s="205">
        <v>0</v>
      </c>
      <c r="E78" s="205">
        <v>0</v>
      </c>
      <c r="F78" s="205">
        <v>0</v>
      </c>
      <c r="G78" s="205">
        <v>0</v>
      </c>
      <c r="H78" s="205">
        <v>0</v>
      </c>
      <c r="I78" s="205">
        <v>0</v>
      </c>
    </row>
    <row r="79" spans="1:9" x14ac:dyDescent="0.25">
      <c r="A79" s="92" t="s">
        <v>200</v>
      </c>
      <c r="B79" s="93">
        <f t="shared" si="20"/>
        <v>1</v>
      </c>
      <c r="C79" s="205">
        <v>0</v>
      </c>
      <c r="D79" s="205">
        <v>0</v>
      </c>
      <c r="E79" s="205">
        <v>0</v>
      </c>
      <c r="F79" s="205">
        <v>0</v>
      </c>
      <c r="G79" s="205">
        <v>0</v>
      </c>
      <c r="H79" s="205">
        <v>1</v>
      </c>
      <c r="I79" s="205">
        <v>0</v>
      </c>
    </row>
    <row r="80" spans="1:9" x14ac:dyDescent="0.25">
      <c r="A80" s="92" t="s">
        <v>201</v>
      </c>
      <c r="B80" s="93">
        <f t="shared" si="20"/>
        <v>9</v>
      </c>
      <c r="C80" s="205">
        <v>0</v>
      </c>
      <c r="D80" s="205">
        <v>0</v>
      </c>
      <c r="E80" s="205">
        <v>0</v>
      </c>
      <c r="F80" s="205">
        <v>0</v>
      </c>
      <c r="G80" s="205">
        <v>0</v>
      </c>
      <c r="H80" s="205">
        <v>9</v>
      </c>
      <c r="I80" s="205">
        <v>0</v>
      </c>
    </row>
    <row r="81" spans="1:9" x14ac:dyDescent="0.25">
      <c r="A81" s="92" t="s">
        <v>202</v>
      </c>
      <c r="B81" s="93">
        <f t="shared" si="20"/>
        <v>0</v>
      </c>
      <c r="C81" s="205">
        <v>0</v>
      </c>
      <c r="D81" s="205">
        <v>0</v>
      </c>
      <c r="E81" s="205">
        <v>0</v>
      </c>
      <c r="F81" s="205">
        <v>0</v>
      </c>
      <c r="G81" s="205">
        <v>0</v>
      </c>
      <c r="H81" s="205">
        <v>0</v>
      </c>
      <c r="I81" s="205">
        <v>0</v>
      </c>
    </row>
    <row r="82" spans="1:9" x14ac:dyDescent="0.25">
      <c r="A82" s="92" t="s">
        <v>203</v>
      </c>
      <c r="B82" s="93">
        <f t="shared" si="20"/>
        <v>8</v>
      </c>
      <c r="C82" s="205">
        <v>0</v>
      </c>
      <c r="D82" s="205">
        <v>0</v>
      </c>
      <c r="E82" s="205">
        <v>0</v>
      </c>
      <c r="F82" s="205">
        <v>0</v>
      </c>
      <c r="G82" s="205">
        <v>0</v>
      </c>
      <c r="H82" s="205">
        <v>0</v>
      </c>
      <c r="I82" s="205">
        <v>8</v>
      </c>
    </row>
    <row r="83" spans="1:9" x14ac:dyDescent="0.25">
      <c r="A83" s="92" t="s">
        <v>204</v>
      </c>
      <c r="B83" s="93">
        <f t="shared" si="20"/>
        <v>1</v>
      </c>
      <c r="C83" s="205">
        <v>0</v>
      </c>
      <c r="D83" s="205">
        <v>0</v>
      </c>
      <c r="E83" s="205">
        <v>0</v>
      </c>
      <c r="F83" s="205">
        <v>0</v>
      </c>
      <c r="G83" s="205">
        <v>0</v>
      </c>
      <c r="H83" s="205">
        <v>0</v>
      </c>
      <c r="I83" s="205">
        <v>1</v>
      </c>
    </row>
    <row r="84" spans="1:9" x14ac:dyDescent="0.25">
      <c r="A84" s="92" t="s">
        <v>205</v>
      </c>
      <c r="B84" s="93">
        <f t="shared" si="20"/>
        <v>1</v>
      </c>
      <c r="C84" s="205">
        <v>1</v>
      </c>
      <c r="D84" s="205">
        <v>0</v>
      </c>
      <c r="E84" s="205">
        <v>0</v>
      </c>
      <c r="F84" s="205">
        <v>0</v>
      </c>
      <c r="G84" s="205">
        <v>0</v>
      </c>
      <c r="H84" s="205">
        <v>0</v>
      </c>
      <c r="I84" s="205">
        <v>0</v>
      </c>
    </row>
    <row r="85" spans="1:9" x14ac:dyDescent="0.25">
      <c r="A85" s="92" t="s">
        <v>206</v>
      </c>
      <c r="B85" s="93">
        <f t="shared" si="20"/>
        <v>1</v>
      </c>
      <c r="C85" s="205">
        <v>0</v>
      </c>
      <c r="D85" s="205">
        <v>0</v>
      </c>
      <c r="E85" s="205">
        <v>0</v>
      </c>
      <c r="F85" s="205">
        <v>0</v>
      </c>
      <c r="G85" s="205">
        <v>0</v>
      </c>
      <c r="H85" s="205">
        <v>1</v>
      </c>
      <c r="I85" s="205">
        <v>0</v>
      </c>
    </row>
    <row r="86" spans="1:9" x14ac:dyDescent="0.25">
      <c r="A86" s="92" t="s">
        <v>207</v>
      </c>
      <c r="B86" s="93">
        <f t="shared" si="20"/>
        <v>0</v>
      </c>
      <c r="C86" s="205">
        <v>0</v>
      </c>
      <c r="D86" s="205">
        <v>0</v>
      </c>
      <c r="E86" s="205">
        <v>0</v>
      </c>
      <c r="F86" s="205">
        <v>0</v>
      </c>
      <c r="G86" s="205">
        <v>0</v>
      </c>
      <c r="H86" s="205">
        <v>0</v>
      </c>
      <c r="I86" s="205">
        <v>0</v>
      </c>
    </row>
    <row r="87" spans="1:9" x14ac:dyDescent="0.25">
      <c r="A87" s="92" t="s">
        <v>208</v>
      </c>
      <c r="B87" s="93">
        <f t="shared" si="20"/>
        <v>0</v>
      </c>
      <c r="C87" s="205">
        <v>0</v>
      </c>
      <c r="D87" s="205">
        <v>0</v>
      </c>
      <c r="E87" s="205">
        <v>0</v>
      </c>
      <c r="F87" s="205">
        <v>0</v>
      </c>
      <c r="G87" s="205">
        <v>0</v>
      </c>
      <c r="H87" s="205">
        <v>0</v>
      </c>
      <c r="I87" s="205">
        <v>0</v>
      </c>
    </row>
    <row r="88" spans="1:9" x14ac:dyDescent="0.25">
      <c r="A88" s="92" t="s">
        <v>209</v>
      </c>
      <c r="B88" s="93">
        <f t="shared" si="20"/>
        <v>5</v>
      </c>
      <c r="C88" s="205">
        <v>0</v>
      </c>
      <c r="D88" s="205">
        <v>0</v>
      </c>
      <c r="E88" s="205">
        <v>0</v>
      </c>
      <c r="F88" s="205">
        <v>0</v>
      </c>
      <c r="G88" s="205">
        <v>0</v>
      </c>
      <c r="H88" s="205">
        <v>0</v>
      </c>
      <c r="I88" s="205">
        <v>5</v>
      </c>
    </row>
    <row r="89" spans="1:9" x14ac:dyDescent="0.25">
      <c r="A89" s="101" t="s">
        <v>210</v>
      </c>
      <c r="B89" s="93">
        <f t="shared" si="20"/>
        <v>10</v>
      </c>
      <c r="C89" s="205">
        <v>0</v>
      </c>
      <c r="D89" s="205">
        <v>0</v>
      </c>
      <c r="E89" s="205">
        <v>0</v>
      </c>
      <c r="F89" s="205">
        <v>0</v>
      </c>
      <c r="G89" s="205">
        <v>0</v>
      </c>
      <c r="H89" s="205">
        <v>1</v>
      </c>
      <c r="I89" s="205">
        <v>9</v>
      </c>
    </row>
    <row r="90" spans="1:9" ht="26.25" x14ac:dyDescent="0.25">
      <c r="A90" s="126" t="s">
        <v>211</v>
      </c>
      <c r="B90" s="102">
        <f t="shared" si="20"/>
        <v>68</v>
      </c>
      <c r="C90" s="63">
        <v>3</v>
      </c>
      <c r="D90" s="63">
        <v>1</v>
      </c>
      <c r="E90" s="63">
        <v>0</v>
      </c>
      <c r="F90" s="63">
        <v>0</v>
      </c>
      <c r="G90" s="63">
        <v>0</v>
      </c>
      <c r="H90" s="63">
        <v>64</v>
      </c>
      <c r="I90" s="63">
        <v>0</v>
      </c>
    </row>
  </sheetData>
  <mergeCells count="3">
    <mergeCell ref="A1:I1"/>
    <mergeCell ref="A2:I2"/>
    <mergeCell ref="A3:I3"/>
  </mergeCells>
  <hyperlinks>
    <hyperlink ref="K1" location="INDEX!A1" display="Back to Index" xr:uid="{DFB163DC-DD21-4CB8-BA84-8CE4C0243872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B30A9-D804-49E9-9EB7-B89D13DD6C81}">
  <dimension ref="A1:L47"/>
  <sheetViews>
    <sheetView workbookViewId="0">
      <selection sqref="A1:K1"/>
    </sheetView>
  </sheetViews>
  <sheetFormatPr defaultColWidth="47.28515625" defaultRowHeight="12.75" x14ac:dyDescent="0.2"/>
  <cols>
    <col min="1" max="1" width="33" style="76" bestFit="1" customWidth="1"/>
    <col min="2" max="2" width="45.85546875" style="76" bestFit="1" customWidth="1"/>
    <col min="3" max="3" width="22.140625" style="76" customWidth="1"/>
    <col min="4" max="4" width="5.42578125" style="76" bestFit="1" customWidth="1"/>
    <col min="5" max="5" width="7.7109375" style="76" bestFit="1" customWidth="1"/>
    <col min="6" max="6" width="14.7109375" style="76" customWidth="1"/>
    <col min="7" max="7" width="5.85546875" style="76" bestFit="1" customWidth="1"/>
    <col min="8" max="8" width="9.7109375" style="76" bestFit="1" customWidth="1"/>
    <col min="9" max="9" width="9.7109375" style="76" customWidth="1"/>
    <col min="10" max="10" width="7" style="76" bestFit="1" customWidth="1"/>
    <col min="11" max="11" width="5.85546875" style="76" bestFit="1" customWidth="1"/>
    <col min="12" max="12" width="12.7109375" style="76" bestFit="1" customWidth="1"/>
    <col min="13" max="16384" width="47.28515625" style="76"/>
  </cols>
  <sheetData>
    <row r="1" spans="1:12" ht="18.75" x14ac:dyDescent="0.3">
      <c r="A1" s="295" t="s">
        <v>212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184" t="s">
        <v>269</v>
      </c>
    </row>
    <row r="2" spans="1:12" ht="18.75" x14ac:dyDescent="0.3">
      <c r="A2" s="295" t="s">
        <v>1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</row>
    <row r="3" spans="1:12" ht="18.75" x14ac:dyDescent="0.3">
      <c r="A3" s="297" t="s">
        <v>213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</row>
    <row r="4" spans="1:12" s="173" customFormat="1" ht="38.25" x14ac:dyDescent="0.2">
      <c r="A4" s="169" t="s">
        <v>52</v>
      </c>
      <c r="B4" s="170" t="s">
        <v>53</v>
      </c>
      <c r="C4" s="171" t="s">
        <v>214</v>
      </c>
      <c r="D4" s="172" t="s">
        <v>10</v>
      </c>
      <c r="E4" s="172" t="s">
        <v>56</v>
      </c>
      <c r="F4" s="172" t="s">
        <v>113</v>
      </c>
      <c r="G4" s="172" t="s">
        <v>104</v>
      </c>
      <c r="H4" s="172" t="s">
        <v>114</v>
      </c>
      <c r="I4" s="172" t="s">
        <v>115</v>
      </c>
      <c r="J4" s="172" t="s">
        <v>107</v>
      </c>
      <c r="K4" s="172" t="s">
        <v>58</v>
      </c>
    </row>
    <row r="5" spans="1:12" x14ac:dyDescent="0.2">
      <c r="A5" s="63" t="s">
        <v>59</v>
      </c>
      <c r="B5" s="107" t="s">
        <v>10</v>
      </c>
      <c r="C5" s="95" t="s">
        <v>214</v>
      </c>
      <c r="D5" s="102">
        <f t="shared" ref="D5:H5" si="0">SUM(D6,D16,D29,D35,D43)</f>
        <v>2637</v>
      </c>
      <c r="E5" s="102">
        <f t="shared" si="0"/>
        <v>139</v>
      </c>
      <c r="F5" s="102">
        <f t="shared" si="0"/>
        <v>31</v>
      </c>
      <c r="G5" s="102">
        <f t="shared" si="0"/>
        <v>0</v>
      </c>
      <c r="H5" s="102">
        <f t="shared" si="0"/>
        <v>64</v>
      </c>
      <c r="I5" s="102">
        <f>SUM(I6,I16,I29,I35,I43)</f>
        <v>1168</v>
      </c>
      <c r="J5" s="102">
        <f t="shared" ref="J5:K5" si="1">SUM(J6,J16,J29,J35,J43)</f>
        <v>416</v>
      </c>
      <c r="K5" s="102">
        <f t="shared" si="1"/>
        <v>819</v>
      </c>
    </row>
    <row r="6" spans="1:12" x14ac:dyDescent="0.2">
      <c r="A6" s="299" t="s">
        <v>11</v>
      </c>
      <c r="B6" s="107" t="s">
        <v>10</v>
      </c>
      <c r="C6" s="107" t="s">
        <v>214</v>
      </c>
      <c r="D6" s="102">
        <v>156</v>
      </c>
      <c r="E6" s="102">
        <v>1</v>
      </c>
      <c r="F6" s="102">
        <v>2</v>
      </c>
      <c r="G6" s="102">
        <v>0</v>
      </c>
      <c r="H6" s="102">
        <v>2</v>
      </c>
      <c r="I6" s="102">
        <v>133</v>
      </c>
      <c r="J6" s="102">
        <v>3</v>
      </c>
      <c r="K6" s="102">
        <v>15</v>
      </c>
    </row>
    <row r="7" spans="1:12" x14ac:dyDescent="0.2">
      <c r="A7" s="299"/>
      <c r="B7" s="64" t="s">
        <v>12</v>
      </c>
      <c r="C7" s="95" t="s">
        <v>214</v>
      </c>
      <c r="D7" s="102">
        <v>0</v>
      </c>
      <c r="E7" s="168">
        <v>0</v>
      </c>
      <c r="F7" s="168">
        <v>0</v>
      </c>
      <c r="G7" s="168">
        <v>0</v>
      </c>
      <c r="H7" s="168">
        <v>0</v>
      </c>
      <c r="I7" s="168">
        <v>0</v>
      </c>
      <c r="J7" s="168">
        <v>0</v>
      </c>
      <c r="K7" s="168">
        <v>0</v>
      </c>
    </row>
    <row r="8" spans="1:12" x14ac:dyDescent="0.2">
      <c r="A8" s="299"/>
      <c r="B8" s="64" t="s">
        <v>13</v>
      </c>
      <c r="C8" s="95" t="s">
        <v>214</v>
      </c>
      <c r="D8" s="102">
        <v>0</v>
      </c>
      <c r="E8" s="168">
        <v>0</v>
      </c>
      <c r="F8" s="168">
        <v>0</v>
      </c>
      <c r="G8" s="168">
        <v>0</v>
      </c>
      <c r="H8" s="168">
        <v>0</v>
      </c>
      <c r="I8" s="168">
        <v>0</v>
      </c>
      <c r="J8" s="168">
        <v>0</v>
      </c>
      <c r="K8" s="168">
        <v>0</v>
      </c>
    </row>
    <row r="9" spans="1:12" x14ac:dyDescent="0.2">
      <c r="A9" s="299"/>
      <c r="B9" s="64" t="s">
        <v>60</v>
      </c>
      <c r="C9" s="95" t="s">
        <v>214</v>
      </c>
      <c r="D9" s="102">
        <v>0</v>
      </c>
      <c r="E9" s="168">
        <v>0</v>
      </c>
      <c r="F9" s="168">
        <v>0</v>
      </c>
      <c r="G9" s="168">
        <v>0</v>
      </c>
      <c r="H9" s="168">
        <v>0</v>
      </c>
      <c r="I9" s="168">
        <v>0</v>
      </c>
      <c r="J9" s="168">
        <v>0</v>
      </c>
      <c r="K9" s="168">
        <v>0</v>
      </c>
    </row>
    <row r="10" spans="1:12" ht="25.5" x14ac:dyDescent="0.2">
      <c r="A10" s="299"/>
      <c r="B10" s="64" t="s">
        <v>61</v>
      </c>
      <c r="C10" s="95" t="s">
        <v>214</v>
      </c>
      <c r="D10" s="102">
        <v>0</v>
      </c>
      <c r="E10" s="168">
        <v>0</v>
      </c>
      <c r="F10" s="168">
        <v>0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</row>
    <row r="11" spans="1:12" x14ac:dyDescent="0.2">
      <c r="A11" s="299"/>
      <c r="B11" s="64" t="s">
        <v>16</v>
      </c>
      <c r="C11" s="95" t="s">
        <v>214</v>
      </c>
      <c r="D11" s="102">
        <v>1</v>
      </c>
      <c r="E11" s="168">
        <v>1</v>
      </c>
      <c r="F11" s="168">
        <v>0</v>
      </c>
      <c r="G11" s="168">
        <v>0</v>
      </c>
      <c r="H11" s="168">
        <v>0</v>
      </c>
      <c r="I11" s="168">
        <v>0</v>
      </c>
      <c r="J11" s="168">
        <v>0</v>
      </c>
      <c r="K11" s="168">
        <v>0</v>
      </c>
    </row>
    <row r="12" spans="1:12" x14ac:dyDescent="0.2">
      <c r="A12" s="299"/>
      <c r="B12" s="64" t="s">
        <v>17</v>
      </c>
      <c r="C12" s="95" t="s">
        <v>214</v>
      </c>
      <c r="D12" s="102">
        <v>0</v>
      </c>
      <c r="E12" s="168">
        <v>0</v>
      </c>
      <c r="F12" s="168">
        <v>0</v>
      </c>
      <c r="G12" s="168">
        <v>0</v>
      </c>
      <c r="H12" s="168">
        <v>0</v>
      </c>
      <c r="I12" s="168">
        <v>0</v>
      </c>
      <c r="J12" s="168">
        <v>0</v>
      </c>
      <c r="K12" s="168">
        <v>0</v>
      </c>
    </row>
    <row r="13" spans="1:12" x14ac:dyDescent="0.2">
      <c r="A13" s="299"/>
      <c r="B13" s="64" t="s">
        <v>18</v>
      </c>
      <c r="C13" s="95" t="s">
        <v>214</v>
      </c>
      <c r="D13" s="102">
        <v>136</v>
      </c>
      <c r="E13" s="168">
        <v>0</v>
      </c>
      <c r="F13" s="168">
        <v>2</v>
      </c>
      <c r="G13" s="168">
        <v>0</v>
      </c>
      <c r="H13" s="168">
        <v>0</v>
      </c>
      <c r="I13" s="168">
        <v>133</v>
      </c>
      <c r="J13" s="168">
        <v>1</v>
      </c>
      <c r="K13" s="168">
        <v>0</v>
      </c>
    </row>
    <row r="14" spans="1:12" x14ac:dyDescent="0.2">
      <c r="A14" s="299"/>
      <c r="B14" s="64" t="s">
        <v>19</v>
      </c>
      <c r="C14" s="95" t="s">
        <v>214</v>
      </c>
      <c r="D14" s="102">
        <v>19</v>
      </c>
      <c r="E14" s="168">
        <v>0</v>
      </c>
      <c r="F14" s="168">
        <v>0</v>
      </c>
      <c r="G14" s="168">
        <v>0</v>
      </c>
      <c r="H14" s="168">
        <v>2</v>
      </c>
      <c r="I14" s="168">
        <v>0</v>
      </c>
      <c r="J14" s="168">
        <v>2</v>
      </c>
      <c r="K14" s="168">
        <v>15</v>
      </c>
    </row>
    <row r="15" spans="1:12" x14ac:dyDescent="0.2">
      <c r="A15" s="300"/>
      <c r="B15" s="64" t="s">
        <v>20</v>
      </c>
      <c r="C15" s="95" t="s">
        <v>214</v>
      </c>
      <c r="D15" s="102">
        <v>0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8">
        <v>0</v>
      </c>
    </row>
    <row r="16" spans="1:12" x14ac:dyDescent="0.2">
      <c r="A16" s="299" t="s">
        <v>21</v>
      </c>
      <c r="B16" s="107" t="s">
        <v>10</v>
      </c>
      <c r="C16" s="107" t="s">
        <v>214</v>
      </c>
      <c r="D16" s="102">
        <v>772</v>
      </c>
      <c r="E16" s="102">
        <v>12</v>
      </c>
      <c r="F16" s="102">
        <v>9</v>
      </c>
      <c r="G16" s="102">
        <v>0</v>
      </c>
      <c r="H16" s="102">
        <v>45</v>
      </c>
      <c r="I16" s="102">
        <v>367</v>
      </c>
      <c r="J16" s="102">
        <v>78</v>
      </c>
      <c r="K16" s="102">
        <v>261</v>
      </c>
    </row>
    <row r="17" spans="1:11" ht="25.5" x14ac:dyDescent="0.2">
      <c r="A17" s="299"/>
      <c r="B17" s="64" t="s">
        <v>62</v>
      </c>
      <c r="C17" s="95" t="s">
        <v>214</v>
      </c>
      <c r="D17" s="102">
        <v>0</v>
      </c>
      <c r="E17" s="168">
        <v>0</v>
      </c>
      <c r="F17" s="168">
        <v>0</v>
      </c>
      <c r="G17" s="168">
        <v>0</v>
      </c>
      <c r="H17" s="168">
        <v>0</v>
      </c>
      <c r="I17" s="168">
        <v>0</v>
      </c>
      <c r="J17" s="168">
        <v>0</v>
      </c>
      <c r="K17" s="168">
        <v>0</v>
      </c>
    </row>
    <row r="18" spans="1:11" x14ac:dyDescent="0.2">
      <c r="A18" s="299"/>
      <c r="B18" s="64" t="s">
        <v>23</v>
      </c>
      <c r="C18" s="95" t="s">
        <v>214</v>
      </c>
      <c r="D18" s="102">
        <v>0</v>
      </c>
      <c r="E18" s="168">
        <v>0</v>
      </c>
      <c r="F18" s="168">
        <v>0</v>
      </c>
      <c r="G18" s="168">
        <v>0</v>
      </c>
      <c r="H18" s="168">
        <v>0</v>
      </c>
      <c r="I18" s="168">
        <v>0</v>
      </c>
      <c r="J18" s="168">
        <v>0</v>
      </c>
      <c r="K18" s="168">
        <v>0</v>
      </c>
    </row>
    <row r="19" spans="1:11" x14ac:dyDescent="0.2">
      <c r="A19" s="299"/>
      <c r="B19" s="64" t="s">
        <v>63</v>
      </c>
      <c r="C19" s="95" t="s">
        <v>214</v>
      </c>
      <c r="D19" s="102">
        <v>0</v>
      </c>
      <c r="E19" s="168">
        <v>0</v>
      </c>
      <c r="F19" s="168">
        <v>0</v>
      </c>
      <c r="G19" s="168">
        <v>0</v>
      </c>
      <c r="H19" s="168">
        <v>0</v>
      </c>
      <c r="I19" s="168">
        <v>0</v>
      </c>
      <c r="J19" s="168">
        <v>0</v>
      </c>
      <c r="K19" s="168">
        <v>0</v>
      </c>
    </row>
    <row r="20" spans="1:11" x14ac:dyDescent="0.2">
      <c r="A20" s="299"/>
      <c r="B20" s="64" t="s">
        <v>64</v>
      </c>
      <c r="C20" s="95" t="s">
        <v>214</v>
      </c>
      <c r="D20" s="102">
        <v>0</v>
      </c>
      <c r="E20" s="168">
        <v>0</v>
      </c>
      <c r="F20" s="168">
        <v>0</v>
      </c>
      <c r="G20" s="168">
        <v>0</v>
      </c>
      <c r="H20" s="168">
        <v>0</v>
      </c>
      <c r="I20" s="168">
        <v>0</v>
      </c>
      <c r="J20" s="168">
        <v>0</v>
      </c>
      <c r="K20" s="168">
        <v>0</v>
      </c>
    </row>
    <row r="21" spans="1:11" x14ac:dyDescent="0.2">
      <c r="A21" s="299"/>
      <c r="B21" s="64" t="s">
        <v>71</v>
      </c>
      <c r="C21" s="95" t="s">
        <v>214</v>
      </c>
      <c r="D21" s="102">
        <v>0</v>
      </c>
      <c r="E21" s="168">
        <v>0</v>
      </c>
      <c r="F21" s="168">
        <v>0</v>
      </c>
      <c r="G21" s="168">
        <v>0</v>
      </c>
      <c r="H21" s="168">
        <v>0</v>
      </c>
      <c r="I21" s="168">
        <v>0</v>
      </c>
      <c r="J21" s="168">
        <v>0</v>
      </c>
      <c r="K21" s="168">
        <v>0</v>
      </c>
    </row>
    <row r="22" spans="1:11" x14ac:dyDescent="0.2">
      <c r="A22" s="299"/>
      <c r="B22" s="64" t="s">
        <v>65</v>
      </c>
      <c r="C22" s="95" t="s">
        <v>214</v>
      </c>
      <c r="D22" s="102">
        <v>0</v>
      </c>
      <c r="E22" s="168">
        <v>0</v>
      </c>
      <c r="F22" s="168">
        <v>0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</row>
    <row r="23" spans="1:11" x14ac:dyDescent="0.2">
      <c r="A23" s="299"/>
      <c r="B23" s="64" t="s">
        <v>24</v>
      </c>
      <c r="C23" s="95" t="s">
        <v>214</v>
      </c>
      <c r="D23" s="102">
        <v>0</v>
      </c>
      <c r="E23" s="168">
        <v>0</v>
      </c>
      <c r="F23" s="168">
        <v>0</v>
      </c>
      <c r="G23" s="168">
        <v>0</v>
      </c>
      <c r="H23" s="168">
        <v>0</v>
      </c>
      <c r="I23" s="168">
        <v>0</v>
      </c>
      <c r="J23" s="168">
        <v>0</v>
      </c>
      <c r="K23" s="168">
        <v>0</v>
      </c>
    </row>
    <row r="24" spans="1:11" x14ac:dyDescent="0.2">
      <c r="A24" s="299"/>
      <c r="B24" s="301" t="s">
        <v>66</v>
      </c>
      <c r="C24" s="95" t="s">
        <v>67</v>
      </c>
      <c r="D24" s="102">
        <v>35</v>
      </c>
      <c r="E24" s="168">
        <v>0</v>
      </c>
      <c r="F24" s="168">
        <v>0</v>
      </c>
      <c r="G24" s="168">
        <v>0</v>
      </c>
      <c r="H24" s="168">
        <v>0</v>
      </c>
      <c r="I24" s="168">
        <v>1</v>
      </c>
      <c r="J24" s="168">
        <v>2</v>
      </c>
      <c r="K24" s="168">
        <v>32</v>
      </c>
    </row>
    <row r="25" spans="1:11" x14ac:dyDescent="0.2">
      <c r="A25" s="299"/>
      <c r="B25" s="301"/>
      <c r="C25" s="95" t="s">
        <v>68</v>
      </c>
      <c r="D25" s="102">
        <v>136</v>
      </c>
      <c r="E25" s="168">
        <v>0</v>
      </c>
      <c r="F25" s="168">
        <v>1</v>
      </c>
      <c r="G25" s="168">
        <v>0</v>
      </c>
      <c r="H25" s="168">
        <v>0</v>
      </c>
      <c r="I25" s="168">
        <v>100</v>
      </c>
      <c r="J25" s="168">
        <v>16</v>
      </c>
      <c r="K25" s="168">
        <v>19</v>
      </c>
    </row>
    <row r="26" spans="1:11" x14ac:dyDescent="0.2">
      <c r="A26" s="299"/>
      <c r="B26" s="302"/>
      <c r="C26" s="95" t="s">
        <v>69</v>
      </c>
      <c r="D26" s="102">
        <v>488</v>
      </c>
      <c r="E26" s="168">
        <v>11</v>
      </c>
      <c r="F26" s="168">
        <v>3</v>
      </c>
      <c r="G26" s="168">
        <v>0</v>
      </c>
      <c r="H26" s="168">
        <v>10</v>
      </c>
      <c r="I26" s="168">
        <v>221</v>
      </c>
      <c r="J26" s="168">
        <v>57</v>
      </c>
      <c r="K26" s="168">
        <v>186</v>
      </c>
    </row>
    <row r="27" spans="1:11" x14ac:dyDescent="0.2">
      <c r="A27" s="299"/>
      <c r="B27" s="64" t="s">
        <v>70</v>
      </c>
      <c r="C27" s="95" t="s">
        <v>214</v>
      </c>
      <c r="D27" s="102">
        <v>83</v>
      </c>
      <c r="E27" s="168">
        <v>1</v>
      </c>
      <c r="F27" s="168">
        <v>5</v>
      </c>
      <c r="G27" s="168">
        <v>0</v>
      </c>
      <c r="H27" s="168">
        <v>35</v>
      </c>
      <c r="I27" s="168">
        <v>34</v>
      </c>
      <c r="J27" s="168">
        <v>1</v>
      </c>
      <c r="K27" s="168">
        <v>7</v>
      </c>
    </row>
    <row r="28" spans="1:11" x14ac:dyDescent="0.2">
      <c r="A28" s="300"/>
      <c r="B28" s="95" t="s">
        <v>30</v>
      </c>
      <c r="C28" s="95" t="s">
        <v>214</v>
      </c>
      <c r="D28" s="102">
        <v>30</v>
      </c>
      <c r="E28" s="168">
        <v>0</v>
      </c>
      <c r="F28" s="168">
        <v>0</v>
      </c>
      <c r="G28" s="168">
        <v>0</v>
      </c>
      <c r="H28" s="168">
        <v>0</v>
      </c>
      <c r="I28" s="168">
        <v>11</v>
      </c>
      <c r="J28" s="168">
        <v>2</v>
      </c>
      <c r="K28" s="168">
        <v>17</v>
      </c>
    </row>
    <row r="29" spans="1:11" x14ac:dyDescent="0.2">
      <c r="A29" s="299" t="s">
        <v>40</v>
      </c>
      <c r="B29" s="107" t="s">
        <v>10</v>
      </c>
      <c r="C29" s="107" t="s">
        <v>214</v>
      </c>
      <c r="D29" s="102">
        <v>168</v>
      </c>
      <c r="E29" s="102">
        <v>86</v>
      </c>
      <c r="F29" s="102">
        <v>0</v>
      </c>
      <c r="G29" s="102">
        <v>0</v>
      </c>
      <c r="H29" s="102">
        <v>1</v>
      </c>
      <c r="I29" s="102">
        <v>50</v>
      </c>
      <c r="J29" s="102">
        <v>24</v>
      </c>
      <c r="K29" s="102">
        <v>7</v>
      </c>
    </row>
    <row r="30" spans="1:11" x14ac:dyDescent="0.2">
      <c r="A30" s="299"/>
      <c r="B30" s="64" t="s">
        <v>41</v>
      </c>
      <c r="C30" s="95" t="s">
        <v>214</v>
      </c>
      <c r="D30" s="102">
        <v>14</v>
      </c>
      <c r="E30" s="168">
        <v>12</v>
      </c>
      <c r="F30" s="168">
        <v>0</v>
      </c>
      <c r="G30" s="168">
        <v>0</v>
      </c>
      <c r="H30" s="168">
        <v>0</v>
      </c>
      <c r="I30" s="168">
        <v>0</v>
      </c>
      <c r="J30" s="168">
        <v>1</v>
      </c>
      <c r="K30" s="168">
        <v>1</v>
      </c>
    </row>
    <row r="31" spans="1:11" x14ac:dyDescent="0.2">
      <c r="A31" s="299"/>
      <c r="B31" s="64" t="s">
        <v>42</v>
      </c>
      <c r="C31" s="95" t="s">
        <v>214</v>
      </c>
      <c r="D31" s="102">
        <v>18</v>
      </c>
      <c r="E31" s="168">
        <v>8</v>
      </c>
      <c r="F31" s="168">
        <v>0</v>
      </c>
      <c r="G31" s="168">
        <v>0</v>
      </c>
      <c r="H31" s="168">
        <v>1</v>
      </c>
      <c r="I31" s="168">
        <v>0</v>
      </c>
      <c r="J31" s="168">
        <v>7</v>
      </c>
      <c r="K31" s="168">
        <v>2</v>
      </c>
    </row>
    <row r="32" spans="1:11" x14ac:dyDescent="0.2">
      <c r="A32" s="299"/>
      <c r="B32" s="64" t="s">
        <v>71</v>
      </c>
      <c r="C32" s="95" t="s">
        <v>214</v>
      </c>
      <c r="D32" s="102">
        <v>0</v>
      </c>
      <c r="E32" s="168">
        <v>0</v>
      </c>
      <c r="F32" s="168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0</v>
      </c>
    </row>
    <row r="33" spans="1:11" x14ac:dyDescent="0.2">
      <c r="A33" s="299"/>
      <c r="B33" s="64" t="s">
        <v>72</v>
      </c>
      <c r="C33" s="95" t="s">
        <v>214</v>
      </c>
      <c r="D33" s="102">
        <v>26</v>
      </c>
      <c r="E33" s="168">
        <v>18</v>
      </c>
      <c r="F33" s="168">
        <v>0</v>
      </c>
      <c r="G33" s="168">
        <v>0</v>
      </c>
      <c r="H33" s="168">
        <v>0</v>
      </c>
      <c r="I33" s="168">
        <v>1</v>
      </c>
      <c r="J33" s="168">
        <v>6</v>
      </c>
      <c r="K33" s="168">
        <v>1</v>
      </c>
    </row>
    <row r="34" spans="1:11" x14ac:dyDescent="0.2">
      <c r="A34" s="300"/>
      <c r="B34" s="64" t="s">
        <v>44</v>
      </c>
      <c r="C34" s="95" t="s">
        <v>214</v>
      </c>
      <c r="D34" s="102">
        <v>110</v>
      </c>
      <c r="E34" s="168">
        <v>48</v>
      </c>
      <c r="F34" s="168">
        <v>0</v>
      </c>
      <c r="G34" s="168">
        <v>0</v>
      </c>
      <c r="H34" s="168">
        <v>0</v>
      </c>
      <c r="I34" s="168">
        <v>49</v>
      </c>
      <c r="J34" s="168">
        <v>10</v>
      </c>
      <c r="K34" s="168">
        <v>3</v>
      </c>
    </row>
    <row r="35" spans="1:11" x14ac:dyDescent="0.2">
      <c r="A35" s="299" t="s">
        <v>33</v>
      </c>
      <c r="B35" s="107" t="s">
        <v>10</v>
      </c>
      <c r="C35" s="107" t="s">
        <v>214</v>
      </c>
      <c r="D35" s="102">
        <v>1517</v>
      </c>
      <c r="E35" s="102">
        <v>40</v>
      </c>
      <c r="F35" s="102">
        <v>20</v>
      </c>
      <c r="G35" s="102">
        <v>0</v>
      </c>
      <c r="H35" s="102">
        <v>16</v>
      </c>
      <c r="I35" s="102">
        <v>607</v>
      </c>
      <c r="J35" s="102">
        <v>310</v>
      </c>
      <c r="K35" s="102">
        <v>524</v>
      </c>
    </row>
    <row r="36" spans="1:11" x14ac:dyDescent="0.2">
      <c r="A36" s="299"/>
      <c r="B36" s="64" t="s">
        <v>34</v>
      </c>
      <c r="C36" s="95" t="s">
        <v>214</v>
      </c>
      <c r="D36" s="102">
        <v>1403</v>
      </c>
      <c r="E36" s="168">
        <v>33</v>
      </c>
      <c r="F36" s="168">
        <v>14</v>
      </c>
      <c r="G36" s="168">
        <v>0</v>
      </c>
      <c r="H36" s="168">
        <v>15</v>
      </c>
      <c r="I36" s="168">
        <v>551</v>
      </c>
      <c r="J36" s="168">
        <v>300</v>
      </c>
      <c r="K36" s="168">
        <v>490</v>
      </c>
    </row>
    <row r="37" spans="1:11" x14ac:dyDescent="0.2">
      <c r="A37" s="299"/>
      <c r="B37" s="64" t="s">
        <v>35</v>
      </c>
      <c r="C37" s="95" t="s">
        <v>214</v>
      </c>
      <c r="D37" s="102">
        <v>8</v>
      </c>
      <c r="E37" s="168">
        <v>0</v>
      </c>
      <c r="F37" s="168">
        <v>1</v>
      </c>
      <c r="G37" s="168">
        <v>0</v>
      </c>
      <c r="H37" s="168">
        <v>0</v>
      </c>
      <c r="I37" s="168">
        <v>5</v>
      </c>
      <c r="J37" s="168">
        <v>1</v>
      </c>
      <c r="K37" s="168">
        <v>1</v>
      </c>
    </row>
    <row r="38" spans="1:11" x14ac:dyDescent="0.2">
      <c r="A38" s="299"/>
      <c r="B38" s="64" t="s">
        <v>73</v>
      </c>
      <c r="C38" s="95" t="s">
        <v>214</v>
      </c>
      <c r="D38" s="102">
        <v>0</v>
      </c>
      <c r="E38" s="168">
        <v>0</v>
      </c>
      <c r="F38" s="168">
        <v>0</v>
      </c>
      <c r="G38" s="168">
        <v>0</v>
      </c>
      <c r="H38" s="168">
        <v>0</v>
      </c>
      <c r="I38" s="168">
        <v>0</v>
      </c>
      <c r="J38" s="168">
        <v>0</v>
      </c>
      <c r="K38" s="168">
        <v>0</v>
      </c>
    </row>
    <row r="39" spans="1:11" x14ac:dyDescent="0.2">
      <c r="A39" s="299"/>
      <c r="B39" s="64" t="s">
        <v>74</v>
      </c>
      <c r="C39" s="95" t="s">
        <v>214</v>
      </c>
      <c r="D39" s="102">
        <v>105</v>
      </c>
      <c r="E39" s="168">
        <v>7</v>
      </c>
      <c r="F39" s="168">
        <v>5</v>
      </c>
      <c r="G39" s="168">
        <v>0</v>
      </c>
      <c r="H39" s="168">
        <v>1</v>
      </c>
      <c r="I39" s="168">
        <v>51</v>
      </c>
      <c r="J39" s="168">
        <v>9</v>
      </c>
      <c r="K39" s="168">
        <v>32</v>
      </c>
    </row>
    <row r="40" spans="1:11" x14ac:dyDescent="0.2">
      <c r="A40" s="299"/>
      <c r="B40" s="64" t="s">
        <v>71</v>
      </c>
      <c r="C40" s="95" t="s">
        <v>214</v>
      </c>
      <c r="D40" s="102">
        <v>0</v>
      </c>
      <c r="E40" s="168">
        <v>0</v>
      </c>
      <c r="F40" s="168">
        <v>0</v>
      </c>
      <c r="G40" s="168">
        <v>0</v>
      </c>
      <c r="H40" s="168">
        <v>0</v>
      </c>
      <c r="I40" s="168">
        <v>0</v>
      </c>
      <c r="J40" s="168">
        <v>0</v>
      </c>
      <c r="K40" s="168">
        <v>0</v>
      </c>
    </row>
    <row r="41" spans="1:11" ht="25.5" x14ac:dyDescent="0.2">
      <c r="A41" s="299"/>
      <c r="B41" s="301" t="s">
        <v>75</v>
      </c>
      <c r="C41" s="95" t="s">
        <v>76</v>
      </c>
      <c r="D41" s="102">
        <v>1</v>
      </c>
      <c r="E41" s="168">
        <v>0</v>
      </c>
      <c r="F41" s="168">
        <v>0</v>
      </c>
      <c r="G41" s="168">
        <v>0</v>
      </c>
      <c r="H41" s="168">
        <v>0</v>
      </c>
      <c r="I41" s="168">
        <v>0</v>
      </c>
      <c r="J41" s="168">
        <v>0</v>
      </c>
      <c r="K41" s="168">
        <v>1</v>
      </c>
    </row>
    <row r="42" spans="1:11" x14ac:dyDescent="0.2">
      <c r="A42" s="299"/>
      <c r="B42" s="301"/>
      <c r="C42" s="94" t="s">
        <v>77</v>
      </c>
      <c r="D42" s="102">
        <v>0</v>
      </c>
      <c r="E42" s="168">
        <v>0</v>
      </c>
      <c r="F42" s="168">
        <v>0</v>
      </c>
      <c r="G42" s="168">
        <v>0</v>
      </c>
      <c r="H42" s="168">
        <v>0</v>
      </c>
      <c r="I42" s="168">
        <v>0</v>
      </c>
      <c r="J42" s="168">
        <v>0</v>
      </c>
      <c r="K42" s="168">
        <v>0</v>
      </c>
    </row>
    <row r="43" spans="1:11" x14ac:dyDescent="0.2">
      <c r="A43" s="127" t="s">
        <v>32</v>
      </c>
      <c r="B43" s="128"/>
      <c r="C43" s="128"/>
      <c r="D43" s="102">
        <f>SUM(E43:K43)</f>
        <v>24</v>
      </c>
      <c r="E43" s="130">
        <v>0</v>
      </c>
      <c r="F43" s="130">
        <v>0</v>
      </c>
      <c r="G43" s="130">
        <v>0</v>
      </c>
      <c r="H43" s="130">
        <v>0</v>
      </c>
      <c r="I43" s="130">
        <v>11</v>
      </c>
      <c r="J43" s="130">
        <v>1</v>
      </c>
      <c r="K43" s="130">
        <v>12</v>
      </c>
    </row>
    <row r="44" spans="1:11" ht="12.75" customHeight="1" x14ac:dyDescent="0.2">
      <c r="A44" s="303" t="s">
        <v>276</v>
      </c>
      <c r="B44" s="303"/>
      <c r="C44" s="303"/>
      <c r="D44" s="303"/>
      <c r="E44" s="303"/>
      <c r="F44" s="303"/>
      <c r="G44" s="303"/>
      <c r="H44" s="303"/>
      <c r="I44" s="303"/>
      <c r="J44" s="303"/>
    </row>
    <row r="45" spans="1:11" x14ac:dyDescent="0.2">
      <c r="A45" s="193"/>
      <c r="B45" s="194"/>
      <c r="C45" s="194"/>
      <c r="D45" s="194"/>
      <c r="E45" s="194"/>
      <c r="F45" s="194"/>
      <c r="G45" s="194"/>
      <c r="H45" s="194"/>
      <c r="I45" s="194"/>
      <c r="J45" s="194"/>
      <c r="K45" s="194"/>
    </row>
    <row r="46" spans="1:11" x14ac:dyDescent="0.2">
      <c r="A46" s="129"/>
    </row>
    <row r="47" spans="1:11" x14ac:dyDescent="0.2">
      <c r="A47" s="129"/>
    </row>
  </sheetData>
  <mergeCells count="10">
    <mergeCell ref="A44:J44"/>
    <mergeCell ref="A29:A34"/>
    <mergeCell ref="A35:A42"/>
    <mergeCell ref="B41:B42"/>
    <mergeCell ref="A6:A15"/>
    <mergeCell ref="A1:K1"/>
    <mergeCell ref="A2:K2"/>
    <mergeCell ref="A3:K3"/>
    <mergeCell ref="A16:A28"/>
    <mergeCell ref="B24:B26"/>
  </mergeCells>
  <hyperlinks>
    <hyperlink ref="L1" location="INDEX!A1" display="Back to Index" xr:uid="{80888347-F736-4935-935E-82CB869702F5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49734-F4D7-49EF-A613-430FAE5EDB17}">
  <dimension ref="A1:R46"/>
  <sheetViews>
    <sheetView topLeftCell="A31" workbookViewId="0">
      <selection activeCell="A45" sqref="A45:G45"/>
    </sheetView>
  </sheetViews>
  <sheetFormatPr defaultRowHeight="12.75" x14ac:dyDescent="0.25"/>
  <cols>
    <col min="1" max="1" width="39.5703125" style="38" customWidth="1"/>
    <col min="2" max="2" width="47.5703125" style="38" bestFit="1" customWidth="1"/>
    <col min="3" max="3" width="23" style="81" customWidth="1"/>
    <col min="4" max="4" width="5.42578125" style="75" bestFit="1" customWidth="1"/>
    <col min="5" max="5" width="9.5703125" style="75" customWidth="1"/>
    <col min="6" max="6" width="8.28515625" style="75" customWidth="1"/>
    <col min="7" max="7" width="9.5703125" style="75" customWidth="1"/>
    <col min="8" max="8" width="12.28515625" style="75" customWidth="1"/>
    <col min="9" max="9" width="8.42578125" style="75" customWidth="1"/>
    <col min="10" max="10" width="7.140625" style="75" customWidth="1"/>
    <col min="11" max="11" width="9.5703125" style="75" customWidth="1"/>
    <col min="12" max="12" width="7.7109375" style="38" customWidth="1"/>
    <col min="13" max="13" width="9.140625" style="38"/>
    <col min="14" max="14" width="12.7109375" style="38" bestFit="1" customWidth="1"/>
    <col min="15" max="16384" width="9.140625" style="38"/>
  </cols>
  <sheetData>
    <row r="1" spans="1:14" s="21" customFormat="1" ht="18.75" customHeight="1" x14ac:dyDescent="0.25">
      <c r="A1" s="227" t="s">
        <v>215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N1" s="184" t="s">
        <v>269</v>
      </c>
    </row>
    <row r="2" spans="1:14" s="21" customFormat="1" ht="18.75" customHeight="1" x14ac:dyDescent="0.25">
      <c r="A2" s="227" t="s">
        <v>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3" spans="1:14" s="21" customFormat="1" ht="22.5" customHeight="1" x14ac:dyDescent="0.25">
      <c r="A3" s="228" t="s">
        <v>216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</row>
    <row r="4" spans="1:14" ht="38.25" x14ac:dyDescent="0.25">
      <c r="A4" s="77" t="s">
        <v>52</v>
      </c>
      <c r="B4" s="77" t="s">
        <v>53</v>
      </c>
      <c r="C4" s="78"/>
      <c r="D4" s="79" t="s">
        <v>10</v>
      </c>
      <c r="E4" s="79" t="s">
        <v>217</v>
      </c>
      <c r="F4" s="79" t="s">
        <v>218</v>
      </c>
      <c r="G4" s="79" t="s">
        <v>219</v>
      </c>
      <c r="H4" s="79" t="s">
        <v>220</v>
      </c>
      <c r="I4" s="79" t="s">
        <v>221</v>
      </c>
      <c r="J4" s="79" t="s">
        <v>222</v>
      </c>
      <c r="K4" s="79" t="s">
        <v>223</v>
      </c>
      <c r="L4" s="79" t="s">
        <v>58</v>
      </c>
    </row>
    <row r="5" spans="1:14" ht="18.75" customHeight="1" x14ac:dyDescent="0.25">
      <c r="A5" s="176" t="s">
        <v>59</v>
      </c>
      <c r="B5" s="99" t="s">
        <v>10</v>
      </c>
      <c r="C5" s="105"/>
      <c r="D5" s="119">
        <f>SUM(E5:L5)</f>
        <v>2637</v>
      </c>
      <c r="E5" s="119">
        <f t="shared" ref="E5:K5" si="0">SUM(E6,E16,E29,E35)</f>
        <v>643</v>
      </c>
      <c r="F5" s="119">
        <f t="shared" si="0"/>
        <v>14</v>
      </c>
      <c r="G5" s="119">
        <f t="shared" si="0"/>
        <v>285</v>
      </c>
      <c r="H5" s="119">
        <f t="shared" si="0"/>
        <v>230</v>
      </c>
      <c r="I5" s="119">
        <f t="shared" si="0"/>
        <v>11</v>
      </c>
      <c r="J5" s="119">
        <f t="shared" si="0"/>
        <v>1216</v>
      </c>
      <c r="K5" s="119">
        <f t="shared" si="0"/>
        <v>41</v>
      </c>
      <c r="L5" s="138">
        <f>SUM(L6,L16,L29,L35,L43)</f>
        <v>197</v>
      </c>
    </row>
    <row r="6" spans="1:14" ht="15.75" customHeight="1" x14ac:dyDescent="0.25">
      <c r="A6" s="262" t="s">
        <v>11</v>
      </c>
      <c r="B6" s="120" t="s">
        <v>10</v>
      </c>
      <c r="C6" s="109"/>
      <c r="D6" s="136">
        <f>SUM(E6:L6)</f>
        <v>156</v>
      </c>
      <c r="E6" s="143">
        <f>SUM(E7:E15)</f>
        <v>0</v>
      </c>
      <c r="F6" s="110">
        <f t="shared" ref="F6:L6" si="1">SUM(F7:F15)</f>
        <v>0</v>
      </c>
      <c r="G6" s="110">
        <f t="shared" si="1"/>
        <v>48</v>
      </c>
      <c r="H6" s="110">
        <f t="shared" si="1"/>
        <v>4</v>
      </c>
      <c r="I6" s="110">
        <f t="shared" si="1"/>
        <v>0</v>
      </c>
      <c r="J6" s="110">
        <f t="shared" si="1"/>
        <v>104</v>
      </c>
      <c r="K6" s="110">
        <f t="shared" si="1"/>
        <v>0</v>
      </c>
      <c r="L6" s="110">
        <f t="shared" si="1"/>
        <v>0</v>
      </c>
    </row>
    <row r="7" spans="1:14" ht="15.75" customHeight="1" x14ac:dyDescent="0.25">
      <c r="A7" s="289"/>
      <c r="B7" s="180" t="s">
        <v>12</v>
      </c>
      <c r="C7" s="112"/>
      <c r="D7" s="113">
        <f>SUM(E7:L7)</f>
        <v>0</v>
      </c>
      <c r="E7" s="118" t="s">
        <v>14</v>
      </c>
      <c r="F7" s="118" t="s">
        <v>14</v>
      </c>
      <c r="G7" s="118" t="s">
        <v>14</v>
      </c>
      <c r="H7" s="118" t="s">
        <v>14</v>
      </c>
      <c r="I7" s="118" t="s">
        <v>14</v>
      </c>
      <c r="J7" s="118" t="s">
        <v>14</v>
      </c>
      <c r="K7" s="118" t="s">
        <v>14</v>
      </c>
      <c r="L7" s="118" t="s">
        <v>14</v>
      </c>
    </row>
    <row r="8" spans="1:14" ht="15.75" customHeight="1" x14ac:dyDescent="0.25">
      <c r="A8" s="289"/>
      <c r="B8" s="177" t="s">
        <v>13</v>
      </c>
      <c r="C8" s="98"/>
      <c r="D8" s="113">
        <f t="shared" ref="D8:D15" si="2">SUM(E8:L8)</f>
        <v>0</v>
      </c>
      <c r="E8" s="68" t="s">
        <v>14</v>
      </c>
      <c r="F8" s="68" t="s">
        <v>14</v>
      </c>
      <c r="G8" s="68" t="s">
        <v>14</v>
      </c>
      <c r="H8" s="68" t="s">
        <v>14</v>
      </c>
      <c r="I8" s="68" t="s">
        <v>14</v>
      </c>
      <c r="J8" s="68" t="s">
        <v>14</v>
      </c>
      <c r="K8" s="68" t="s">
        <v>14</v>
      </c>
      <c r="L8" s="68" t="s">
        <v>14</v>
      </c>
    </row>
    <row r="9" spans="1:14" ht="15.75" customHeight="1" x14ac:dyDescent="0.25">
      <c r="A9" s="289"/>
      <c r="B9" s="177" t="s">
        <v>60</v>
      </c>
      <c r="C9" s="98"/>
      <c r="D9" s="113">
        <f t="shared" si="2"/>
        <v>0</v>
      </c>
      <c r="E9" s="68" t="s">
        <v>14</v>
      </c>
      <c r="F9" s="68" t="s">
        <v>14</v>
      </c>
      <c r="G9" s="68" t="s">
        <v>14</v>
      </c>
      <c r="H9" s="68" t="s">
        <v>14</v>
      </c>
      <c r="I9" s="68" t="s">
        <v>14</v>
      </c>
      <c r="J9" s="68" t="s">
        <v>14</v>
      </c>
      <c r="K9" s="68" t="s">
        <v>14</v>
      </c>
      <c r="L9" s="68" t="s">
        <v>14</v>
      </c>
    </row>
    <row r="10" spans="1:14" ht="28.5" customHeight="1" x14ac:dyDescent="0.25">
      <c r="A10" s="289"/>
      <c r="B10" s="177" t="s">
        <v>61</v>
      </c>
      <c r="C10" s="98"/>
      <c r="D10" s="113">
        <f t="shared" si="2"/>
        <v>0</v>
      </c>
      <c r="E10" s="68" t="s">
        <v>14</v>
      </c>
      <c r="F10" s="68" t="s">
        <v>14</v>
      </c>
      <c r="G10" s="68" t="s">
        <v>14</v>
      </c>
      <c r="H10" s="68" t="s">
        <v>14</v>
      </c>
      <c r="I10" s="68" t="s">
        <v>14</v>
      </c>
      <c r="J10" s="68" t="s">
        <v>14</v>
      </c>
      <c r="K10" s="68" t="s">
        <v>14</v>
      </c>
      <c r="L10" s="68" t="s">
        <v>14</v>
      </c>
    </row>
    <row r="11" spans="1:14" ht="15.75" customHeight="1" x14ac:dyDescent="0.25">
      <c r="A11" s="289"/>
      <c r="B11" s="177" t="s">
        <v>16</v>
      </c>
      <c r="C11" s="98"/>
      <c r="D11" s="113">
        <f t="shared" si="2"/>
        <v>1</v>
      </c>
      <c r="E11" s="80">
        <v>0</v>
      </c>
      <c r="F11" s="68" t="s">
        <v>14</v>
      </c>
      <c r="G11" s="68" t="s">
        <v>14</v>
      </c>
      <c r="H11" s="68" t="s">
        <v>14</v>
      </c>
      <c r="I11" s="68" t="s">
        <v>14</v>
      </c>
      <c r="J11" s="80">
        <v>1</v>
      </c>
      <c r="K11" s="68" t="s">
        <v>14</v>
      </c>
      <c r="L11" s="68" t="s">
        <v>14</v>
      </c>
    </row>
    <row r="12" spans="1:14" ht="15.75" customHeight="1" x14ac:dyDescent="0.25">
      <c r="A12" s="289"/>
      <c r="B12" s="177" t="s">
        <v>17</v>
      </c>
      <c r="C12" s="98"/>
      <c r="D12" s="113">
        <f t="shared" si="2"/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</row>
    <row r="13" spans="1:14" ht="15.75" customHeight="1" x14ac:dyDescent="0.25">
      <c r="A13" s="289"/>
      <c r="B13" s="177" t="s">
        <v>18</v>
      </c>
      <c r="C13" s="98"/>
      <c r="D13" s="113">
        <f t="shared" si="2"/>
        <v>136</v>
      </c>
      <c r="E13" s="80">
        <v>0</v>
      </c>
      <c r="F13" s="80">
        <v>0</v>
      </c>
      <c r="G13" s="80">
        <v>47</v>
      </c>
      <c r="H13" s="80">
        <v>3</v>
      </c>
      <c r="I13" s="80">
        <v>0</v>
      </c>
      <c r="J13" s="80">
        <v>86</v>
      </c>
      <c r="K13" s="80">
        <v>0</v>
      </c>
      <c r="L13" s="80">
        <v>0</v>
      </c>
    </row>
    <row r="14" spans="1:14" ht="15.75" customHeight="1" x14ac:dyDescent="0.25">
      <c r="A14" s="289"/>
      <c r="B14" s="177" t="s">
        <v>19</v>
      </c>
      <c r="C14" s="98"/>
      <c r="D14" s="113">
        <f t="shared" si="2"/>
        <v>19</v>
      </c>
      <c r="E14" s="68" t="s">
        <v>14</v>
      </c>
      <c r="F14" s="68" t="s">
        <v>14</v>
      </c>
      <c r="G14" s="80">
        <v>1</v>
      </c>
      <c r="H14" s="80">
        <v>1</v>
      </c>
      <c r="I14" s="80"/>
      <c r="J14" s="80">
        <v>17</v>
      </c>
      <c r="K14" s="68" t="s">
        <v>14</v>
      </c>
      <c r="L14" s="68" t="s">
        <v>14</v>
      </c>
    </row>
    <row r="15" spans="1:14" ht="15.75" customHeight="1" x14ac:dyDescent="0.25">
      <c r="A15" s="304"/>
      <c r="B15" s="87" t="s">
        <v>20</v>
      </c>
      <c r="C15" s="105"/>
      <c r="D15" s="135">
        <f t="shared" si="2"/>
        <v>0</v>
      </c>
      <c r="E15" s="106" t="s">
        <v>14</v>
      </c>
      <c r="F15" s="106" t="s">
        <v>14</v>
      </c>
      <c r="G15" s="106" t="s">
        <v>14</v>
      </c>
      <c r="H15" s="106" t="s">
        <v>14</v>
      </c>
      <c r="I15" s="106" t="s">
        <v>14</v>
      </c>
      <c r="J15" s="106" t="s">
        <v>14</v>
      </c>
      <c r="K15" s="106" t="s">
        <v>14</v>
      </c>
      <c r="L15" s="106" t="s">
        <v>14</v>
      </c>
    </row>
    <row r="16" spans="1:14" ht="15" customHeight="1" x14ac:dyDescent="0.25">
      <c r="A16" s="305" t="s">
        <v>21</v>
      </c>
      <c r="B16" s="120" t="s">
        <v>10</v>
      </c>
      <c r="C16" s="109"/>
      <c r="D16" s="136">
        <f>SUM(E16:L16)</f>
        <v>772</v>
      </c>
      <c r="E16" s="143">
        <f>SUM(E17:E28)</f>
        <v>31</v>
      </c>
      <c r="F16" s="110">
        <f t="shared" ref="F16:L16" si="3">SUM(F17:F28)</f>
        <v>0</v>
      </c>
      <c r="G16" s="110">
        <f t="shared" si="3"/>
        <v>51</v>
      </c>
      <c r="H16" s="110">
        <f t="shared" si="3"/>
        <v>26</v>
      </c>
      <c r="I16" s="110">
        <f t="shared" si="3"/>
        <v>8</v>
      </c>
      <c r="J16" s="110">
        <f t="shared" si="3"/>
        <v>603</v>
      </c>
      <c r="K16" s="110">
        <f t="shared" si="3"/>
        <v>41</v>
      </c>
      <c r="L16" s="115">
        <f t="shared" si="3"/>
        <v>12</v>
      </c>
    </row>
    <row r="17" spans="1:12" ht="24.75" customHeight="1" x14ac:dyDescent="0.25">
      <c r="A17" s="239"/>
      <c r="B17" s="180" t="s">
        <v>62</v>
      </c>
      <c r="C17" s="112"/>
      <c r="D17" s="124">
        <f t="shared" ref="D17:D28" si="4">SUM(E17:L17)</f>
        <v>0</v>
      </c>
      <c r="E17" s="121" t="s">
        <v>14</v>
      </c>
      <c r="F17" s="118" t="s">
        <v>14</v>
      </c>
      <c r="G17" s="118" t="s">
        <v>14</v>
      </c>
      <c r="H17" s="118" t="s">
        <v>14</v>
      </c>
      <c r="I17" s="118" t="s">
        <v>14</v>
      </c>
      <c r="J17" s="118" t="s">
        <v>14</v>
      </c>
      <c r="K17" s="118" t="s">
        <v>14</v>
      </c>
      <c r="L17" s="118" t="s">
        <v>14</v>
      </c>
    </row>
    <row r="18" spans="1:12" ht="15.75" customHeight="1" x14ac:dyDescent="0.25">
      <c r="A18" s="239"/>
      <c r="B18" s="177" t="s">
        <v>23</v>
      </c>
      <c r="C18" s="98"/>
      <c r="D18" s="104">
        <f t="shared" si="4"/>
        <v>0</v>
      </c>
      <c r="E18" s="122" t="s">
        <v>14</v>
      </c>
      <c r="F18" s="68" t="s">
        <v>14</v>
      </c>
      <c r="G18" s="68" t="s">
        <v>14</v>
      </c>
      <c r="H18" s="68" t="s">
        <v>14</v>
      </c>
      <c r="I18" s="68" t="s">
        <v>14</v>
      </c>
      <c r="J18" s="68" t="s">
        <v>14</v>
      </c>
      <c r="K18" s="68" t="s">
        <v>14</v>
      </c>
      <c r="L18" s="68" t="s">
        <v>14</v>
      </c>
    </row>
    <row r="19" spans="1:12" ht="15.75" customHeight="1" x14ac:dyDescent="0.25">
      <c r="A19" s="239"/>
      <c r="B19" s="177" t="s">
        <v>63</v>
      </c>
      <c r="C19" s="98"/>
      <c r="D19" s="104">
        <f t="shared" si="4"/>
        <v>0</v>
      </c>
      <c r="E19" s="122" t="s">
        <v>14</v>
      </c>
      <c r="F19" s="68" t="s">
        <v>14</v>
      </c>
      <c r="G19" s="68" t="s">
        <v>14</v>
      </c>
      <c r="H19" s="68" t="s">
        <v>14</v>
      </c>
      <c r="I19" s="68" t="s">
        <v>14</v>
      </c>
      <c r="J19" s="68" t="s">
        <v>14</v>
      </c>
      <c r="K19" s="68" t="s">
        <v>14</v>
      </c>
      <c r="L19" s="68" t="s">
        <v>14</v>
      </c>
    </row>
    <row r="20" spans="1:12" ht="15.75" customHeight="1" x14ac:dyDescent="0.25">
      <c r="A20" s="239"/>
      <c r="B20" s="177" t="s">
        <v>64</v>
      </c>
      <c r="C20" s="98"/>
      <c r="D20" s="104">
        <f t="shared" si="4"/>
        <v>0</v>
      </c>
      <c r="E20" s="122" t="s">
        <v>14</v>
      </c>
      <c r="F20" s="68" t="s">
        <v>14</v>
      </c>
      <c r="G20" s="68" t="s">
        <v>14</v>
      </c>
      <c r="H20" s="68" t="s">
        <v>14</v>
      </c>
      <c r="I20" s="68" t="s">
        <v>14</v>
      </c>
      <c r="J20" s="68" t="s">
        <v>14</v>
      </c>
      <c r="K20" s="68" t="s">
        <v>14</v>
      </c>
      <c r="L20" s="68" t="s">
        <v>14</v>
      </c>
    </row>
    <row r="21" spans="1:12" ht="14.25" customHeight="1" x14ac:dyDescent="0.25">
      <c r="A21" s="239"/>
      <c r="B21" s="177" t="s">
        <v>71</v>
      </c>
      <c r="C21" s="98"/>
      <c r="D21" s="104">
        <f t="shared" si="4"/>
        <v>0</v>
      </c>
      <c r="E21" s="122" t="s">
        <v>14</v>
      </c>
      <c r="F21" s="68" t="s">
        <v>14</v>
      </c>
      <c r="G21" s="68" t="s">
        <v>14</v>
      </c>
      <c r="H21" s="68" t="s">
        <v>14</v>
      </c>
      <c r="I21" s="68" t="s">
        <v>14</v>
      </c>
      <c r="J21" s="68" t="s">
        <v>14</v>
      </c>
      <c r="K21" s="68" t="s">
        <v>14</v>
      </c>
      <c r="L21" s="68" t="s">
        <v>14</v>
      </c>
    </row>
    <row r="22" spans="1:12" ht="15.75" customHeight="1" x14ac:dyDescent="0.25">
      <c r="A22" s="239"/>
      <c r="B22" s="177" t="s">
        <v>65</v>
      </c>
      <c r="C22" s="98"/>
      <c r="D22" s="104">
        <f t="shared" si="4"/>
        <v>0</v>
      </c>
      <c r="E22" s="122" t="s">
        <v>14</v>
      </c>
      <c r="F22" s="68" t="s">
        <v>14</v>
      </c>
      <c r="G22" s="68" t="s">
        <v>14</v>
      </c>
      <c r="H22" s="68" t="s">
        <v>14</v>
      </c>
      <c r="I22" s="68" t="s">
        <v>14</v>
      </c>
      <c r="J22" s="68" t="s">
        <v>14</v>
      </c>
      <c r="K22" s="68" t="s">
        <v>14</v>
      </c>
      <c r="L22" s="68" t="s">
        <v>14</v>
      </c>
    </row>
    <row r="23" spans="1:12" ht="15.75" customHeight="1" x14ac:dyDescent="0.25">
      <c r="A23" s="239"/>
      <c r="B23" s="177" t="s">
        <v>24</v>
      </c>
      <c r="C23" s="98"/>
      <c r="D23" s="104">
        <f t="shared" si="4"/>
        <v>0</v>
      </c>
      <c r="E23" s="122" t="s">
        <v>14</v>
      </c>
      <c r="F23" s="68" t="s">
        <v>14</v>
      </c>
      <c r="G23" s="68" t="s">
        <v>14</v>
      </c>
      <c r="H23" s="68" t="s">
        <v>14</v>
      </c>
      <c r="I23" s="68" t="s">
        <v>14</v>
      </c>
      <c r="J23" s="68" t="s">
        <v>14</v>
      </c>
      <c r="K23" s="68" t="s">
        <v>14</v>
      </c>
      <c r="L23" s="68" t="s">
        <v>14</v>
      </c>
    </row>
    <row r="24" spans="1:12" ht="15.75" customHeight="1" x14ac:dyDescent="0.25">
      <c r="A24" s="239"/>
      <c r="B24" s="242" t="s">
        <v>66</v>
      </c>
      <c r="C24" s="98" t="s">
        <v>67</v>
      </c>
      <c r="D24" s="104">
        <f t="shared" si="4"/>
        <v>35</v>
      </c>
      <c r="E24" s="123">
        <v>0</v>
      </c>
      <c r="F24" s="80">
        <v>0</v>
      </c>
      <c r="G24" s="80">
        <v>0</v>
      </c>
      <c r="H24" s="80">
        <v>0</v>
      </c>
      <c r="I24" s="80">
        <v>0</v>
      </c>
      <c r="J24" s="80">
        <v>34</v>
      </c>
      <c r="K24" s="80">
        <v>0</v>
      </c>
      <c r="L24" s="80">
        <v>1</v>
      </c>
    </row>
    <row r="25" spans="1:12" ht="15.75" customHeight="1" x14ac:dyDescent="0.25">
      <c r="A25" s="239"/>
      <c r="B25" s="289"/>
      <c r="C25" s="98" t="s">
        <v>68</v>
      </c>
      <c r="D25" s="104">
        <f t="shared" si="4"/>
        <v>136</v>
      </c>
      <c r="E25" s="123">
        <v>3</v>
      </c>
      <c r="F25" s="68" t="s">
        <v>14</v>
      </c>
      <c r="G25" s="80">
        <v>4</v>
      </c>
      <c r="H25" s="80">
        <v>3</v>
      </c>
      <c r="I25" s="80">
        <v>2</v>
      </c>
      <c r="J25" s="80">
        <v>123</v>
      </c>
      <c r="K25" s="68" t="s">
        <v>14</v>
      </c>
      <c r="L25" s="80">
        <v>1</v>
      </c>
    </row>
    <row r="26" spans="1:12" ht="15.75" customHeight="1" x14ac:dyDescent="0.25">
      <c r="A26" s="239"/>
      <c r="B26" s="304"/>
      <c r="C26" s="98" t="s">
        <v>69</v>
      </c>
      <c r="D26" s="104">
        <f t="shared" si="4"/>
        <v>488</v>
      </c>
      <c r="E26" s="123">
        <v>2</v>
      </c>
      <c r="F26" s="80"/>
      <c r="G26" s="80">
        <v>38</v>
      </c>
      <c r="H26" s="80">
        <v>20</v>
      </c>
      <c r="I26" s="80">
        <v>4</v>
      </c>
      <c r="J26" s="80">
        <v>419</v>
      </c>
      <c r="K26" s="80"/>
      <c r="L26" s="80">
        <v>5</v>
      </c>
    </row>
    <row r="27" spans="1:12" ht="15.75" customHeight="1" x14ac:dyDescent="0.25">
      <c r="A27" s="239"/>
      <c r="B27" s="177" t="s">
        <v>70</v>
      </c>
      <c r="C27" s="98"/>
      <c r="D27" s="104">
        <f t="shared" si="4"/>
        <v>83</v>
      </c>
      <c r="E27" s="123">
        <v>26</v>
      </c>
      <c r="F27" s="80">
        <v>0</v>
      </c>
      <c r="G27" s="80">
        <v>9</v>
      </c>
      <c r="H27" s="80">
        <v>1</v>
      </c>
      <c r="I27" s="80">
        <v>1</v>
      </c>
      <c r="J27" s="80">
        <v>0</v>
      </c>
      <c r="K27" s="80">
        <v>41</v>
      </c>
      <c r="L27" s="80">
        <v>5</v>
      </c>
    </row>
    <row r="28" spans="1:12" ht="15.75" customHeight="1" x14ac:dyDescent="0.25">
      <c r="A28" s="240"/>
      <c r="B28" s="87" t="s">
        <v>30</v>
      </c>
      <c r="C28" s="105"/>
      <c r="D28" s="135">
        <f t="shared" si="4"/>
        <v>30</v>
      </c>
      <c r="E28" s="106" t="s">
        <v>14</v>
      </c>
      <c r="F28" s="106" t="s">
        <v>14</v>
      </c>
      <c r="G28" s="106" t="s">
        <v>14</v>
      </c>
      <c r="H28" s="111">
        <v>2</v>
      </c>
      <c r="I28" s="111">
        <v>1</v>
      </c>
      <c r="J28" s="111">
        <v>27</v>
      </c>
      <c r="K28" s="106" t="s">
        <v>14</v>
      </c>
      <c r="L28" s="106" t="s">
        <v>14</v>
      </c>
    </row>
    <row r="29" spans="1:12" ht="15.75" customHeight="1" x14ac:dyDescent="0.25">
      <c r="A29" s="262" t="s">
        <v>40</v>
      </c>
      <c r="B29" s="120" t="s">
        <v>10</v>
      </c>
      <c r="C29" s="109"/>
      <c r="D29" s="136">
        <f>SUM(E29:L29)</f>
        <v>168</v>
      </c>
      <c r="E29" s="144">
        <f>SUM(E30:E34)</f>
        <v>97</v>
      </c>
      <c r="F29" s="116">
        <f t="shared" ref="F29:L29" si="5">SUM(F30:F34)</f>
        <v>14</v>
      </c>
      <c r="G29" s="116">
        <f t="shared" si="5"/>
        <v>11</v>
      </c>
      <c r="H29" s="116">
        <f t="shared" si="5"/>
        <v>19</v>
      </c>
      <c r="I29" s="116">
        <f t="shared" si="5"/>
        <v>2</v>
      </c>
      <c r="J29" s="116">
        <f t="shared" si="5"/>
        <v>0</v>
      </c>
      <c r="K29" s="116">
        <f t="shared" si="5"/>
        <v>0</v>
      </c>
      <c r="L29" s="116">
        <f t="shared" si="5"/>
        <v>25</v>
      </c>
    </row>
    <row r="30" spans="1:12" ht="15.75" customHeight="1" x14ac:dyDescent="0.25">
      <c r="A30" s="289"/>
      <c r="B30" s="180" t="s">
        <v>41</v>
      </c>
      <c r="C30" s="112"/>
      <c r="D30" s="113">
        <f>SUM(E30:L30)</f>
        <v>14</v>
      </c>
      <c r="E30" s="117">
        <v>6</v>
      </c>
      <c r="F30" s="118" t="s">
        <v>14</v>
      </c>
      <c r="G30" s="118" t="s">
        <v>14</v>
      </c>
      <c r="H30" s="117">
        <v>7</v>
      </c>
      <c r="I30" s="118" t="s">
        <v>14</v>
      </c>
      <c r="J30" s="118" t="s">
        <v>14</v>
      </c>
      <c r="K30" s="118" t="s">
        <v>14</v>
      </c>
      <c r="L30" s="117">
        <v>1</v>
      </c>
    </row>
    <row r="31" spans="1:12" ht="15.75" customHeight="1" x14ac:dyDescent="0.25">
      <c r="A31" s="289"/>
      <c r="B31" s="177" t="s">
        <v>42</v>
      </c>
      <c r="C31" s="98"/>
      <c r="D31" s="113">
        <f t="shared" ref="D31:D34" si="6">SUM(E31:L31)</f>
        <v>8</v>
      </c>
      <c r="E31" s="80">
        <v>1</v>
      </c>
      <c r="F31" s="80">
        <v>0</v>
      </c>
      <c r="G31" s="80">
        <v>0</v>
      </c>
      <c r="H31" s="80">
        <v>3</v>
      </c>
      <c r="I31" s="80">
        <v>2</v>
      </c>
      <c r="J31" s="80">
        <v>0</v>
      </c>
      <c r="K31" s="80">
        <v>0</v>
      </c>
      <c r="L31" s="80">
        <v>2</v>
      </c>
    </row>
    <row r="32" spans="1:12" ht="15.75" customHeight="1" x14ac:dyDescent="0.25">
      <c r="A32" s="289"/>
      <c r="B32" s="177" t="s">
        <v>71</v>
      </c>
      <c r="C32" s="98"/>
      <c r="D32" s="113">
        <f t="shared" si="6"/>
        <v>12</v>
      </c>
      <c r="E32" s="68" t="s">
        <v>14</v>
      </c>
      <c r="F32" s="68" t="s">
        <v>14</v>
      </c>
      <c r="G32" s="68" t="s">
        <v>14</v>
      </c>
      <c r="H32" s="68" t="s">
        <v>14</v>
      </c>
      <c r="I32" s="68" t="s">
        <v>14</v>
      </c>
      <c r="J32" s="68" t="s">
        <v>14</v>
      </c>
      <c r="K32" s="68" t="s">
        <v>14</v>
      </c>
      <c r="L32" s="69">
        <v>12</v>
      </c>
    </row>
    <row r="33" spans="1:18" ht="15.75" customHeight="1" x14ac:dyDescent="0.25">
      <c r="A33" s="289"/>
      <c r="B33" s="177" t="s">
        <v>72</v>
      </c>
      <c r="C33" s="98"/>
      <c r="D33" s="113">
        <f t="shared" si="6"/>
        <v>26</v>
      </c>
      <c r="E33" s="80">
        <v>9</v>
      </c>
      <c r="F33" s="68" t="s">
        <v>14</v>
      </c>
      <c r="G33" s="68" t="s">
        <v>14</v>
      </c>
      <c r="H33" s="80">
        <v>9</v>
      </c>
      <c r="I33" s="68" t="s">
        <v>14</v>
      </c>
      <c r="J33" s="68" t="s">
        <v>14</v>
      </c>
      <c r="K33" s="68" t="s">
        <v>14</v>
      </c>
      <c r="L33" s="80">
        <v>8</v>
      </c>
    </row>
    <row r="34" spans="1:18" ht="15.75" customHeight="1" x14ac:dyDescent="0.25">
      <c r="A34" s="304"/>
      <c r="B34" s="87" t="s">
        <v>44</v>
      </c>
      <c r="C34" s="105"/>
      <c r="D34" s="135">
        <f t="shared" si="6"/>
        <v>108</v>
      </c>
      <c r="E34" s="111">
        <v>81</v>
      </c>
      <c r="F34" s="111">
        <v>14</v>
      </c>
      <c r="G34" s="111">
        <v>11</v>
      </c>
      <c r="H34" s="111">
        <v>0</v>
      </c>
      <c r="I34" s="111">
        <v>0</v>
      </c>
      <c r="J34" s="111">
        <v>0</v>
      </c>
      <c r="K34" s="111">
        <v>0</v>
      </c>
      <c r="L34" s="111">
        <v>2</v>
      </c>
    </row>
    <row r="35" spans="1:18" ht="15.75" customHeight="1" x14ac:dyDescent="0.25">
      <c r="A35" s="262" t="s">
        <v>33</v>
      </c>
      <c r="B35" s="120" t="s">
        <v>10</v>
      </c>
      <c r="C35" s="109"/>
      <c r="D35" s="136">
        <f>SUM(E35:L35)</f>
        <v>1517</v>
      </c>
      <c r="E35" s="143">
        <f>SUM(E36:E42)</f>
        <v>515</v>
      </c>
      <c r="F35" s="110">
        <f t="shared" ref="F35:L35" si="7">SUM(F36:F42)</f>
        <v>0</v>
      </c>
      <c r="G35" s="110">
        <f t="shared" si="7"/>
        <v>175</v>
      </c>
      <c r="H35" s="110">
        <f t="shared" si="7"/>
        <v>181</v>
      </c>
      <c r="I35" s="110">
        <f t="shared" si="7"/>
        <v>1</v>
      </c>
      <c r="J35" s="110">
        <f t="shared" si="7"/>
        <v>509</v>
      </c>
      <c r="K35" s="110">
        <f t="shared" si="7"/>
        <v>0</v>
      </c>
      <c r="L35" s="110">
        <f t="shared" si="7"/>
        <v>136</v>
      </c>
    </row>
    <row r="36" spans="1:18" ht="15.75" customHeight="1" x14ac:dyDescent="0.25">
      <c r="A36" s="289"/>
      <c r="B36" s="180" t="s">
        <v>34</v>
      </c>
      <c r="C36" s="112"/>
      <c r="D36" s="113">
        <f>SUM(E36:L36)</f>
        <v>1403</v>
      </c>
      <c r="E36" s="114">
        <v>515</v>
      </c>
      <c r="F36" s="114" t="s">
        <v>14</v>
      </c>
      <c r="G36" s="114">
        <v>173</v>
      </c>
      <c r="H36" s="114">
        <v>175</v>
      </c>
      <c r="I36" s="114" t="s">
        <v>14</v>
      </c>
      <c r="J36" s="114">
        <v>410</v>
      </c>
      <c r="K36" s="114" t="s">
        <v>14</v>
      </c>
      <c r="L36" s="114">
        <v>130</v>
      </c>
    </row>
    <row r="37" spans="1:18" ht="15.75" customHeight="1" x14ac:dyDescent="0.25">
      <c r="A37" s="289"/>
      <c r="B37" s="177" t="s">
        <v>35</v>
      </c>
      <c r="C37" s="98"/>
      <c r="D37" s="113">
        <f t="shared" ref="D37:D43" si="8">SUM(E37:L37)</f>
        <v>8</v>
      </c>
      <c r="E37" s="68" t="s">
        <v>14</v>
      </c>
      <c r="F37" s="68" t="s">
        <v>14</v>
      </c>
      <c r="G37" s="80">
        <v>2</v>
      </c>
      <c r="H37" s="80">
        <v>6</v>
      </c>
      <c r="I37" s="68" t="s">
        <v>14</v>
      </c>
      <c r="J37" s="68" t="s">
        <v>14</v>
      </c>
      <c r="K37" s="68" t="s">
        <v>14</v>
      </c>
      <c r="L37" s="68" t="s">
        <v>14</v>
      </c>
    </row>
    <row r="38" spans="1:18" ht="15.75" customHeight="1" x14ac:dyDescent="0.25">
      <c r="A38" s="289"/>
      <c r="B38" s="177" t="s">
        <v>73</v>
      </c>
      <c r="C38" s="98"/>
      <c r="D38" s="113">
        <f t="shared" si="8"/>
        <v>0</v>
      </c>
      <c r="E38" s="68" t="s">
        <v>14</v>
      </c>
      <c r="F38" s="68" t="s">
        <v>14</v>
      </c>
      <c r="G38" s="68" t="s">
        <v>14</v>
      </c>
      <c r="H38" s="68" t="s">
        <v>14</v>
      </c>
      <c r="I38" s="68" t="s">
        <v>14</v>
      </c>
      <c r="J38" s="68" t="s">
        <v>14</v>
      </c>
      <c r="K38" s="68" t="s">
        <v>14</v>
      </c>
      <c r="L38" s="68" t="s">
        <v>14</v>
      </c>
    </row>
    <row r="39" spans="1:18" ht="15.75" customHeight="1" x14ac:dyDescent="0.25">
      <c r="A39" s="289"/>
      <c r="B39" s="177" t="s">
        <v>74</v>
      </c>
      <c r="C39" s="98"/>
      <c r="D39" s="113">
        <f t="shared" si="8"/>
        <v>105</v>
      </c>
      <c r="E39" s="68" t="s">
        <v>14</v>
      </c>
      <c r="F39" s="68" t="s">
        <v>14</v>
      </c>
      <c r="G39" s="68" t="s">
        <v>14</v>
      </c>
      <c r="H39" s="68" t="s">
        <v>14</v>
      </c>
      <c r="I39" s="68" t="s">
        <v>14</v>
      </c>
      <c r="J39" s="80">
        <v>99</v>
      </c>
      <c r="K39" s="68" t="s">
        <v>14</v>
      </c>
      <c r="L39" s="80">
        <v>6</v>
      </c>
    </row>
    <row r="40" spans="1:18" ht="15.75" customHeight="1" x14ac:dyDescent="0.25">
      <c r="A40" s="289"/>
      <c r="B40" s="177" t="s">
        <v>71</v>
      </c>
      <c r="C40" s="98"/>
      <c r="D40" s="113">
        <f t="shared" si="8"/>
        <v>0</v>
      </c>
      <c r="E40" s="68" t="s">
        <v>14</v>
      </c>
      <c r="F40" s="68" t="s">
        <v>14</v>
      </c>
      <c r="G40" s="68" t="s">
        <v>14</v>
      </c>
      <c r="H40" s="68" t="s">
        <v>14</v>
      </c>
      <c r="I40" s="68" t="s">
        <v>14</v>
      </c>
      <c r="J40" s="68" t="s">
        <v>14</v>
      </c>
      <c r="K40" s="68" t="s">
        <v>14</v>
      </c>
      <c r="L40" s="68" t="s">
        <v>14</v>
      </c>
    </row>
    <row r="41" spans="1:18" ht="26.25" customHeight="1" x14ac:dyDescent="0.25">
      <c r="A41" s="289"/>
      <c r="B41" s="242" t="s">
        <v>75</v>
      </c>
      <c r="C41" s="98" t="s">
        <v>76</v>
      </c>
      <c r="D41" s="113">
        <f t="shared" si="8"/>
        <v>1</v>
      </c>
      <c r="E41" s="68" t="s">
        <v>14</v>
      </c>
      <c r="F41" s="68" t="s">
        <v>14</v>
      </c>
      <c r="G41" s="68" t="s">
        <v>14</v>
      </c>
      <c r="H41" s="68" t="s">
        <v>14</v>
      </c>
      <c r="I41" s="80">
        <v>1</v>
      </c>
      <c r="J41" s="68" t="s">
        <v>14</v>
      </c>
      <c r="K41" s="68" t="s">
        <v>14</v>
      </c>
      <c r="L41" s="80"/>
    </row>
    <row r="42" spans="1:18" ht="15.75" customHeight="1" x14ac:dyDescent="0.25">
      <c r="A42" s="289"/>
      <c r="B42" s="289"/>
      <c r="C42" s="105" t="s">
        <v>77</v>
      </c>
      <c r="D42" s="135">
        <f t="shared" si="8"/>
        <v>0</v>
      </c>
      <c r="E42" s="106" t="s">
        <v>14</v>
      </c>
      <c r="F42" s="106" t="s">
        <v>14</v>
      </c>
      <c r="G42" s="106" t="s">
        <v>14</v>
      </c>
      <c r="H42" s="106" t="s">
        <v>14</v>
      </c>
      <c r="I42" s="106" t="s">
        <v>14</v>
      </c>
      <c r="J42" s="106" t="s">
        <v>14</v>
      </c>
      <c r="K42" s="106" t="s">
        <v>14</v>
      </c>
      <c r="L42" s="106" t="s">
        <v>14</v>
      </c>
    </row>
    <row r="43" spans="1:18" ht="15.75" customHeight="1" x14ac:dyDescent="0.25">
      <c r="A43" s="133" t="s">
        <v>32</v>
      </c>
      <c r="B43" s="134"/>
      <c r="C43" s="137"/>
      <c r="D43" s="142">
        <f t="shared" si="8"/>
        <v>24</v>
      </c>
      <c r="E43" s="139">
        <v>0</v>
      </c>
      <c r="F43" s="140">
        <v>0</v>
      </c>
      <c r="G43" s="140">
        <v>0</v>
      </c>
      <c r="H43" s="140">
        <v>0</v>
      </c>
      <c r="I43" s="140">
        <v>0</v>
      </c>
      <c r="J43" s="140">
        <v>0</v>
      </c>
      <c r="K43" s="140">
        <v>0</v>
      </c>
      <c r="L43" s="141">
        <v>24</v>
      </c>
    </row>
    <row r="44" spans="1:18" x14ac:dyDescent="0.25">
      <c r="A44" s="249" t="s">
        <v>49</v>
      </c>
      <c r="B44" s="249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49"/>
      <c r="R44" s="249"/>
    </row>
    <row r="45" spans="1:18" x14ac:dyDescent="0.25">
      <c r="A45" s="207" t="s">
        <v>278</v>
      </c>
      <c r="B45" s="207"/>
      <c r="C45" s="207"/>
      <c r="D45" s="207"/>
      <c r="E45" s="207"/>
      <c r="F45" s="207"/>
      <c r="G45" s="207"/>
      <c r="H45" s="196"/>
      <c r="I45" s="196"/>
      <c r="J45" s="196"/>
      <c r="K45" s="196"/>
      <c r="L45" s="190"/>
    </row>
    <row r="46" spans="1:18" x14ac:dyDescent="0.25">
      <c r="A46" s="190"/>
      <c r="B46" s="190"/>
      <c r="C46" s="195"/>
      <c r="D46" s="196"/>
      <c r="E46" s="196"/>
      <c r="F46" s="196"/>
      <c r="G46" s="196"/>
      <c r="H46" s="196"/>
      <c r="I46" s="196"/>
      <c r="J46" s="196"/>
      <c r="K46" s="196"/>
      <c r="L46" s="190"/>
    </row>
  </sheetData>
  <mergeCells count="11">
    <mergeCell ref="A45:G45"/>
    <mergeCell ref="A6:A15"/>
    <mergeCell ref="A44:R44"/>
    <mergeCell ref="A1:L1"/>
    <mergeCell ref="A2:L2"/>
    <mergeCell ref="A3:L3"/>
    <mergeCell ref="A29:A34"/>
    <mergeCell ref="A35:A42"/>
    <mergeCell ref="B41:B42"/>
    <mergeCell ref="A16:A28"/>
    <mergeCell ref="B24:B26"/>
  </mergeCells>
  <hyperlinks>
    <hyperlink ref="N1" location="INDEX!A1" display="Back to Index" xr:uid="{1234A460-305F-41CA-957C-88A30C21BFE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662A53C712F4B94A71B8C74E4E043" ma:contentTypeVersion="10" ma:contentTypeDescription="Create a new document." ma:contentTypeScope="" ma:versionID="a2ac5b9d9067106bd4b04d61b1d7f719">
  <xsd:schema xmlns:xsd="http://www.w3.org/2001/XMLSchema" xmlns:xs="http://www.w3.org/2001/XMLSchema" xmlns:p="http://schemas.microsoft.com/office/2006/metadata/properties" xmlns:ns2="6734ba00-7b24-40e8-a022-03327a49b8d9" xmlns:ns3="183e5f64-3519-4a88-b621-7c6749c532cb" targetNamespace="http://schemas.microsoft.com/office/2006/metadata/properties" ma:root="true" ma:fieldsID="b2fc0f4a985b995cfd20711a5dd33e1d" ns2:_="" ns3:_="">
    <xsd:import namespace="6734ba00-7b24-40e8-a022-03327a49b8d9"/>
    <xsd:import namespace="183e5f64-3519-4a88-b621-7c6749c532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34ba00-7b24-40e8-a022-03327a49b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e5f64-3519-4a88-b621-7c6749c532c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1C4A11-B82E-4D6D-93E8-C1D2729304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31057-D28B-47E0-B7F3-8D02BD8E26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34ba00-7b24-40e8-a022-03327a49b8d9"/>
    <ds:schemaRef ds:uri="183e5f64-3519-4a88-b621-7c6749c532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DB1296-03D2-44F3-8D98-55D37B77398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INDEX</vt:lpstr>
      <vt:lpstr>Table 71</vt:lpstr>
      <vt:lpstr>Table 72</vt:lpstr>
      <vt:lpstr>Table 73</vt:lpstr>
      <vt:lpstr>Table 74</vt:lpstr>
      <vt:lpstr>Table 75</vt:lpstr>
      <vt:lpstr>Table 76</vt:lpstr>
      <vt:lpstr>Table 77</vt:lpstr>
      <vt:lpstr>Table 78</vt:lpstr>
      <vt:lpstr>Table 79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Ellsworth, Brent A. (CJISD) (CON)</dc:creator>
  <cp:keywords/>
  <dc:description/>
  <cp:lastModifiedBy>Whiteman, Aaron W (CJISD) (CON)</cp:lastModifiedBy>
  <cp:revision/>
  <dcterms:created xsi:type="dcterms:W3CDTF">2021-04-22T18:15:44Z</dcterms:created>
  <dcterms:modified xsi:type="dcterms:W3CDTF">2022-04-27T14:31:57Z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0x010100DA1662A53C712F4B94A71B8C74E4E043</vt:lpwstr>
  </property>
</Properties>
</file>